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2685" windowWidth="5970" windowHeight="2700" tabRatio="623" activeTab="0"/>
  </bookViews>
  <sheets>
    <sheet name="IS" sheetId="1" r:id="rId1"/>
    <sheet name="BS" sheetId="2" r:id="rId2"/>
    <sheet name="SCE" sheetId="3" r:id="rId3"/>
    <sheet name="CF " sheetId="4" r:id="rId4"/>
  </sheets>
  <externalReferences>
    <externalReference r:id="rId7"/>
    <externalReference r:id="rId8"/>
    <externalReference r:id="rId9"/>
  </externalReferences>
  <definedNames>
    <definedName name="_xlnm.Print_Area" localSheetId="1">'BS'!$A$1:$D$66</definedName>
    <definedName name="_xlnm.Print_Area" localSheetId="3">'CF '!$A$1:$D$49</definedName>
    <definedName name="_xlnm.Print_Area" localSheetId="0">'IS'!$A$1:$G$34</definedName>
    <definedName name="_xlnm.Print_Area" localSheetId="2">'SCE'!$A$1:$J$36</definedName>
    <definedName name="total">'BS'!#REF!</definedName>
    <definedName name="Z_200B4260_0B8E_11D8_99A0_00105A6FE871_.wvu.PrintArea" localSheetId="1" hidden="1">'BS'!$A$1:$D$66</definedName>
    <definedName name="Z_200B4260_0B8E_11D8_99A0_00105A6FE871_.wvu.PrintArea" localSheetId="0" hidden="1">'IS'!$A$1:$G$34</definedName>
    <definedName name="Z_200B4260_0B8E_11D8_99A0_00105A6FE871_.wvu.PrintArea" localSheetId="2" hidden="1">'SCE'!$A$1:$J$36</definedName>
    <definedName name="Z_200B4260_0B8E_11D8_99A0_00105A6FE871_.wvu.Rows" localSheetId="3" hidden="1">'CF '!#REF!,'CF '!#REF!,'CF '!#REF!</definedName>
    <definedName name="Z_200B4260_0B8E_11D8_99A0_00105A6FE871_.wvu.Rows" localSheetId="0" hidden="1">'IS'!$19:$19</definedName>
  </definedNames>
  <calcPr fullCalcOnLoad="1"/>
</workbook>
</file>

<file path=xl/sharedStrings.xml><?xml version="1.0" encoding="utf-8"?>
<sst xmlns="http://schemas.openxmlformats.org/spreadsheetml/2006/main" count="139" uniqueCount="113">
  <si>
    <t>DAIBOCHI PLASTIC AND PACKAGING INDUSTRY BHD (12994-W)</t>
  </si>
  <si>
    <t>CONDENSED CONSOLIDATED INCOME STATEMENTS</t>
  </si>
  <si>
    <t>3 Months ended</t>
  </si>
  <si>
    <t>RM</t>
  </si>
  <si>
    <t>Sales</t>
  </si>
  <si>
    <t>Expenses excluding finance cost</t>
  </si>
  <si>
    <t>and tax</t>
  </si>
  <si>
    <t>Other operating income</t>
  </si>
  <si>
    <t>Taxation</t>
  </si>
  <si>
    <t>Minority interest</t>
  </si>
  <si>
    <t>Net profit for the period</t>
  </si>
  <si>
    <t>sen</t>
  </si>
  <si>
    <t>-</t>
  </si>
  <si>
    <t>basic</t>
  </si>
  <si>
    <t>diluted</t>
  </si>
  <si>
    <t>(The Condensed Consolidated Income Statements should be read in conjunction with the</t>
  </si>
  <si>
    <t>CONDENSED CONSOLIDATED BALANCE SHEETS</t>
  </si>
  <si>
    <t>Unaudited</t>
  </si>
  <si>
    <t>As At</t>
  </si>
  <si>
    <t>Non currents assets</t>
  </si>
  <si>
    <t>Property, plant and equipment</t>
  </si>
  <si>
    <t>Current assets</t>
  </si>
  <si>
    <t>Inventories</t>
  </si>
  <si>
    <t>Less: Current liabilities</t>
  </si>
  <si>
    <t>Net current assets</t>
  </si>
  <si>
    <t xml:space="preserve">Less: Non current liabilities </t>
  </si>
  <si>
    <t xml:space="preserve">Deferred tax liabilities </t>
  </si>
  <si>
    <t>Capital and reserves</t>
  </si>
  <si>
    <t>Share capital</t>
  </si>
  <si>
    <t>Share premium</t>
  </si>
  <si>
    <t xml:space="preserve">Shareholders' equity </t>
  </si>
  <si>
    <t>(The Condensed Consolidated Balance Sheets should be read in conjunction with the</t>
  </si>
  <si>
    <t>Non-distributable</t>
  </si>
  <si>
    <t>Distributable</t>
  </si>
  <si>
    <t xml:space="preserve">Share </t>
  </si>
  <si>
    <t xml:space="preserve">Retained </t>
  </si>
  <si>
    <t>capital</t>
  </si>
  <si>
    <t>premium</t>
  </si>
  <si>
    <t>earnings</t>
  </si>
  <si>
    <t>Total</t>
  </si>
  <si>
    <t>(The Condensed Consolidated Statement of Changes in Equity should be read in conjunction with the</t>
  </si>
  <si>
    <t>CONDENSED CONSOLIDATED CASH FLOW STATEMENT</t>
  </si>
  <si>
    <t xml:space="preserve">Interest paid </t>
  </si>
  <si>
    <t xml:space="preserve">Interest received </t>
  </si>
  <si>
    <t xml:space="preserve">Tax paid </t>
  </si>
  <si>
    <t>Proceeds from issuance of shares</t>
  </si>
  <si>
    <t>Fixed deposits with licensed banks</t>
  </si>
  <si>
    <t>Cash and bank balances</t>
  </si>
  <si>
    <t>Bank overdrafts</t>
  </si>
  <si>
    <t>(The Condensed Consolidated Cash Flow Statement should be read in conjunction</t>
  </si>
  <si>
    <t>Minority Interest</t>
  </si>
  <si>
    <t>Deferred tax assets</t>
  </si>
  <si>
    <t>Trade and other payables</t>
  </si>
  <si>
    <t>Associate</t>
  </si>
  <si>
    <t xml:space="preserve">Land held for development </t>
  </si>
  <si>
    <t>Property development costs</t>
  </si>
  <si>
    <t xml:space="preserve">Trade and other receivables </t>
  </si>
  <si>
    <t>Deposits, cash and bank balances</t>
  </si>
  <si>
    <t xml:space="preserve">Retained earnings </t>
  </si>
  <si>
    <t xml:space="preserve">Cash flows from operating activities </t>
  </si>
  <si>
    <t xml:space="preserve">Cash flows from investing activities </t>
  </si>
  <si>
    <t>Purchase of property, plant and equipment</t>
  </si>
  <si>
    <t>Cash flows from financing activities</t>
  </si>
  <si>
    <t>Cash and cash equivalents at the beginning</t>
  </si>
  <si>
    <t>Currency translation difference</t>
  </si>
  <si>
    <t>Current tax liabilities</t>
  </si>
  <si>
    <t>taxation</t>
  </si>
  <si>
    <t>pursuant to Employees' Share Option Scheme</t>
  </si>
  <si>
    <t>Cash and cash equivalents at the end</t>
  </si>
  <si>
    <t>Borrowings</t>
  </si>
  <si>
    <t>Issue of shares:</t>
  </si>
  <si>
    <t>Share of results of associate</t>
  </si>
  <si>
    <t>Net cash used in investing activities</t>
  </si>
  <si>
    <t>Net decrease in cash and cash equivalents</t>
  </si>
  <si>
    <t>As at 1 January 2004</t>
  </si>
  <si>
    <t>CONDENSED CONSOLIDATED STATEMENT OF CHANGES IN EQUITY</t>
  </si>
  <si>
    <t xml:space="preserve"> - bank overdraft (interest bearing)</t>
  </si>
  <si>
    <t xml:space="preserve"> - others (interest bearing)</t>
  </si>
  <si>
    <t>Proceeds from disposal of property, plant and equipment</t>
  </si>
  <si>
    <t>Proceeds from term loans drawn down</t>
  </si>
  <si>
    <t xml:space="preserve"> - others (profit bearing)</t>
  </si>
  <si>
    <t xml:space="preserve"> - interest bearing</t>
  </si>
  <si>
    <t xml:space="preserve"> - profit bearing</t>
  </si>
  <si>
    <t>Deposit Payable</t>
  </si>
  <si>
    <t>Progress Billing</t>
  </si>
  <si>
    <t>Tax recoverable</t>
  </si>
  <si>
    <t xml:space="preserve">  of the year</t>
  </si>
  <si>
    <t>* Cash and cash equivalents at end of year consist of :-</t>
  </si>
  <si>
    <t>Net (loss)/profit for the period</t>
  </si>
  <si>
    <t>(Loss)/Profit after taxation</t>
  </si>
  <si>
    <t>31.03.05</t>
  </si>
  <si>
    <t>31.03.04</t>
  </si>
  <si>
    <t>31.12.2004</t>
  </si>
  <si>
    <t xml:space="preserve">  Annual Report for the year ended 31 December 2004)</t>
  </si>
  <si>
    <t xml:space="preserve">  with the Annual Report for the year ended 31 December 2004)</t>
  </si>
  <si>
    <t>As at 1 January 2005</t>
  </si>
  <si>
    <t>Balance as at 31 March 2005</t>
  </si>
  <si>
    <t>Balance as at 31 March 2004</t>
  </si>
  <si>
    <t>for the first quarter ended 31 March 2005. The figures have not been audited.</t>
  </si>
  <si>
    <t>Quarterly Report for the first quarter ended 31 March 2005</t>
  </si>
  <si>
    <t xml:space="preserve">Cash used in operations </t>
  </si>
  <si>
    <t xml:space="preserve">Net cash used in operating activities </t>
  </si>
  <si>
    <t>(Loss)/ Profit from operations</t>
  </si>
  <si>
    <t>(Loss)/ Profit from ordinary activities before</t>
  </si>
  <si>
    <t>Net loss for the period</t>
  </si>
  <si>
    <t>Audited</t>
  </si>
  <si>
    <t>The Board of Directors present its quarterly report on the consolidated results of the Group</t>
  </si>
  <si>
    <t>pursuant to the exercise of Warrants</t>
  </si>
  <si>
    <t>Proceeds from trade finance drawndown (net)</t>
  </si>
  <si>
    <t>Repayments of term loans</t>
  </si>
  <si>
    <t>(Loss)/earnings per share:</t>
  </si>
  <si>
    <t>Finance costs</t>
  </si>
  <si>
    <t>Net cash generated from financing activities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</si>
</sst>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_);_(* \(#,##0.0\);_(* &quot;-&quot;??_);_(@_)"/>
    <numFmt numFmtId="180" formatCode="#,##0.0"/>
    <numFmt numFmtId="181" formatCode="_ * #,##0_ ;_ * \-#,##0_ ;_ * &quot;-&quot;??_ ;_ @_ "/>
    <numFmt numFmtId="182" formatCode="dd\.mm\.yyyy"/>
    <numFmt numFmtId="183" formatCode="mm\.dd\.yyyy"/>
    <numFmt numFmtId="184" formatCode="#,##0,"/>
    <numFmt numFmtId="185" formatCode="_ * #,##0.00_ ;_ * \-#,##0.00_ ;_ * &quot;-&quot;??_ ;_ @_ "/>
    <numFmt numFmtId="186" formatCode="_(* #,##0,_);_(* \(#,##0,\);_(* &quot;-&quot;??,_);_(@\,_)"/>
    <numFmt numFmtId="187" formatCode="_-* #,##0_-;\-* #,##0_-;_-* &quot;-&quot;??_-;_-@_-"/>
    <numFmt numFmtId="188" formatCode="_(* #,##0.0000_);_(* \(#,##0.0000\);_(* &quot;-&quot;??_);_(@_)"/>
    <numFmt numFmtId="189" formatCode="_(* #,##0.000_);_(* \(#,##0.000\);_(* &quot;-&quot;??_);_(@_)"/>
    <numFmt numFmtId="190" formatCode="0.000"/>
    <numFmt numFmtId="191" formatCode="_(* #,##0.0_);_(* \(#,##0.0\);_(* &quot;-&quot;_);_(@_)"/>
    <numFmt numFmtId="192" formatCode="_(* #,##0.00_);_(* \(#,##0.00\);_(* &quot;-&quot;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u val="single"/>
      <sz val="11"/>
      <name val="Arial"/>
      <family val="2"/>
    </font>
    <font>
      <u val="singleAccounting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Accounting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4" fontId="5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171" fontId="5" fillId="0" borderId="0" xfId="15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15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/>
    </xf>
    <xf numFmtId="4" fontId="5" fillId="0" borderId="0" xfId="15" applyNumberFormat="1" applyFont="1" applyFill="1" applyBorder="1" applyAlignment="1">
      <alignment horizontal="center" vertical="center" wrapText="1"/>
    </xf>
    <xf numFmtId="4" fontId="5" fillId="0" borderId="0" xfId="15" applyNumberFormat="1" applyFont="1" applyFill="1" applyBorder="1" applyAlignment="1">
      <alignment horizontal="centerContinuous" vertical="center" wrapText="1"/>
    </xf>
    <xf numFmtId="4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15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4" fontId="6" fillId="0" borderId="0" xfId="15" applyNumberFormat="1" applyFont="1" applyFill="1" applyBorder="1" applyAlignment="1">
      <alignment/>
    </xf>
    <xf numFmtId="4" fontId="5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4" fontId="5" fillId="0" borderId="0" xfId="15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15" applyNumberFormat="1" applyFont="1" applyFill="1" applyBorder="1" applyAlignment="1" applyProtection="1">
      <alignment horizontal="center"/>
      <protection/>
    </xf>
    <xf numFmtId="0" fontId="4" fillId="0" borderId="0" xfId="15" applyNumberFormat="1" applyFont="1" applyFill="1" applyBorder="1" applyAlignment="1" applyProtection="1">
      <alignment horizontal="right"/>
      <protection/>
    </xf>
    <xf numFmtId="178" fontId="5" fillId="0" borderId="0" xfId="15" applyNumberFormat="1" applyFont="1" applyFill="1" applyBorder="1" applyAlignment="1">
      <alignment/>
    </xf>
    <xf numFmtId="178" fontId="5" fillId="0" borderId="1" xfId="15" applyNumberFormat="1" applyFont="1" applyFill="1" applyBorder="1" applyAlignment="1">
      <alignment horizontal="right"/>
    </xf>
    <xf numFmtId="178" fontId="5" fillId="0" borderId="0" xfId="15" applyNumberFormat="1" applyFont="1" applyFill="1" applyAlignment="1">
      <alignment horizontal="right"/>
    </xf>
    <xf numFmtId="178" fontId="5" fillId="0" borderId="2" xfId="15" applyNumberFormat="1" applyFont="1" applyFill="1" applyBorder="1" applyAlignment="1">
      <alignment horizontal="right"/>
    </xf>
    <xf numFmtId="178" fontId="5" fillId="0" borderId="3" xfId="15" applyNumberFormat="1" applyFont="1" applyFill="1" applyBorder="1" applyAlignment="1" applyProtection="1">
      <alignment/>
      <protection/>
    </xf>
    <xf numFmtId="0" fontId="4" fillId="0" borderId="0" xfId="0" applyFont="1" applyFill="1" applyAlignment="1" quotePrefix="1">
      <alignment/>
    </xf>
    <xf numFmtId="0" fontId="5" fillId="0" borderId="0" xfId="0" applyFont="1" applyFill="1" applyAlignment="1" quotePrefix="1">
      <alignment/>
    </xf>
    <xf numFmtId="171" fontId="5" fillId="0" borderId="0" xfId="15" applyFont="1" applyFill="1" applyAlignment="1">
      <alignment horizontal="right"/>
    </xf>
    <xf numFmtId="181" fontId="5" fillId="0" borderId="0" xfId="15" applyNumberFormat="1" applyFont="1" applyFill="1" applyAlignment="1">
      <alignment horizontal="right"/>
    </xf>
    <xf numFmtId="178" fontId="5" fillId="0" borderId="0" xfId="15" applyNumberFormat="1" applyFont="1" applyFill="1" applyAlignment="1">
      <alignment/>
    </xf>
    <xf numFmtId="178" fontId="5" fillId="0" borderId="3" xfId="15" applyNumberFormat="1" applyFont="1" applyFill="1" applyBorder="1" applyAlignment="1">
      <alignment horizontal="right"/>
    </xf>
    <xf numFmtId="178" fontId="5" fillId="0" borderId="0" xfId="15" applyNumberFormat="1" applyFont="1" applyFill="1" applyBorder="1" applyAlignment="1" applyProtection="1">
      <alignment/>
      <protection/>
    </xf>
    <xf numFmtId="178" fontId="5" fillId="0" borderId="0" xfId="15" applyNumberFormat="1" applyFont="1" applyFill="1" applyBorder="1" applyAlignment="1">
      <alignment/>
    </xf>
    <xf numFmtId="178" fontId="5" fillId="0" borderId="3" xfId="15" applyNumberFormat="1" applyFont="1" applyFill="1" applyBorder="1" applyAlignment="1">
      <alignment/>
    </xf>
    <xf numFmtId="178" fontId="5" fillId="0" borderId="4" xfId="15" applyNumberFormat="1" applyFont="1" applyFill="1" applyBorder="1" applyAlignment="1">
      <alignment horizontal="right"/>
    </xf>
    <xf numFmtId="178" fontId="5" fillId="0" borderId="1" xfId="15" applyNumberFormat="1" applyFont="1" applyFill="1" applyBorder="1" applyAlignment="1">
      <alignment/>
    </xf>
    <xf numFmtId="181" fontId="4" fillId="0" borderId="0" xfId="15" applyNumberFormat="1" applyFont="1" applyFill="1" applyAlignment="1">
      <alignment horizontal="right"/>
    </xf>
    <xf numFmtId="183" fontId="4" fillId="0" borderId="0" xfId="15" applyNumberFormat="1" applyFont="1" applyFill="1" applyAlignment="1">
      <alignment horizontal="right"/>
    </xf>
    <xf numFmtId="183" fontId="5" fillId="0" borderId="0" xfId="15" applyNumberFormat="1" applyFont="1" applyFill="1" applyAlignment="1">
      <alignment horizontal="right"/>
    </xf>
    <xf numFmtId="178" fontId="4" fillId="0" borderId="0" xfId="15" applyNumberFormat="1" applyFont="1" applyFill="1" applyBorder="1" applyAlignment="1">
      <alignment/>
    </xf>
    <xf numFmtId="178" fontId="4" fillId="0" borderId="0" xfId="15" applyNumberFormat="1" applyFont="1" applyFill="1" applyAlignment="1">
      <alignment/>
    </xf>
    <xf numFmtId="178" fontId="4" fillId="0" borderId="5" xfId="15" applyNumberFormat="1" applyFont="1" applyFill="1" applyBorder="1" applyAlignment="1">
      <alignment/>
    </xf>
    <xf numFmtId="178" fontId="5" fillId="0" borderId="5" xfId="15" applyNumberFormat="1" applyFont="1" applyFill="1" applyBorder="1" applyAlignment="1">
      <alignment/>
    </xf>
    <xf numFmtId="178" fontId="4" fillId="0" borderId="0" xfId="15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181" fontId="5" fillId="0" borderId="0" xfId="15" applyNumberFormat="1" applyFont="1" applyFill="1" applyAlignment="1">
      <alignment/>
    </xf>
    <xf numFmtId="178" fontId="4" fillId="0" borderId="0" xfId="15" applyNumberFormat="1" applyFont="1" applyFill="1" applyBorder="1" applyAlignment="1">
      <alignment/>
    </xf>
    <xf numFmtId="178" fontId="4" fillId="0" borderId="1" xfId="15" applyNumberFormat="1" applyFont="1" applyFill="1" applyBorder="1" applyAlignment="1">
      <alignment/>
    </xf>
    <xf numFmtId="178" fontId="4" fillId="0" borderId="0" xfId="15" applyNumberFormat="1" applyFont="1" applyFill="1" applyBorder="1" applyAlignment="1">
      <alignment horizontal="center"/>
    </xf>
    <xf numFmtId="186" fontId="5" fillId="0" borderId="0" xfId="15" applyNumberFormat="1" applyFont="1" applyFill="1" applyAlignment="1">
      <alignment horizontal="right"/>
    </xf>
    <xf numFmtId="178" fontId="4" fillId="0" borderId="4" xfId="15" applyNumberFormat="1" applyFont="1" applyFill="1" applyBorder="1" applyAlignment="1">
      <alignment horizontal="right"/>
    </xf>
    <xf numFmtId="171" fontId="5" fillId="0" borderId="0" xfId="15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1" fontId="5" fillId="0" borderId="0" xfId="15" applyFont="1" applyFill="1" applyBorder="1" applyAlignment="1">
      <alignment/>
    </xf>
    <xf numFmtId="0" fontId="5" fillId="0" borderId="5" xfId="0" applyFont="1" applyFill="1" applyBorder="1" applyAlignment="1">
      <alignment/>
    </xf>
    <xf numFmtId="178" fontId="5" fillId="0" borderId="4" xfId="15" applyNumberFormat="1" applyFont="1" applyFill="1" applyBorder="1" applyAlignment="1">
      <alignment/>
    </xf>
    <xf numFmtId="182" fontId="5" fillId="0" borderId="0" xfId="0" applyNumberFormat="1" applyFont="1" applyFill="1" applyAlignment="1">
      <alignment/>
    </xf>
    <xf numFmtId="178" fontId="4" fillId="0" borderId="1" xfId="15" applyNumberFormat="1" applyFont="1" applyFill="1" applyBorder="1" applyAlignment="1">
      <alignment/>
    </xf>
    <xf numFmtId="178" fontId="5" fillId="0" borderId="1" xfId="15" applyNumberFormat="1" applyFont="1" applyFill="1" applyBorder="1" applyAlignment="1">
      <alignment/>
    </xf>
    <xf numFmtId="178" fontId="4" fillId="0" borderId="1" xfId="15" applyNumberFormat="1" applyFont="1" applyFill="1" applyBorder="1" applyAlignment="1">
      <alignment horizontal="right"/>
    </xf>
    <xf numFmtId="178" fontId="5" fillId="0" borderId="0" xfId="15" applyNumberFormat="1" applyFont="1" applyFill="1" applyBorder="1" applyAlignment="1">
      <alignment horizontal="right"/>
    </xf>
    <xf numFmtId="181" fontId="4" fillId="0" borderId="0" xfId="15" applyNumberFormat="1" applyFont="1" applyFill="1" applyAlignment="1">
      <alignment/>
    </xf>
    <xf numFmtId="4" fontId="5" fillId="0" borderId="0" xfId="15" applyNumberFormat="1" applyFont="1" applyFill="1" applyBorder="1" applyAlignment="1">
      <alignment horizontal="center" vertical="center" wrapText="1"/>
    </xf>
    <xf numFmtId="184" fontId="4" fillId="0" borderId="0" xfId="15" applyNumberFormat="1" applyFont="1" applyFill="1" applyAlignment="1">
      <alignment horizontal="right"/>
    </xf>
    <xf numFmtId="184" fontId="4" fillId="0" borderId="0" xfId="15" applyNumberFormat="1" applyFont="1" applyFill="1" applyBorder="1" applyAlignment="1">
      <alignment horizontal="right"/>
    </xf>
    <xf numFmtId="4" fontId="4" fillId="0" borderId="0" xfId="15" applyNumberFormat="1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/>
    </xf>
    <xf numFmtId="178" fontId="4" fillId="0" borderId="3" xfId="15" applyNumberFormat="1" applyFont="1" applyFill="1" applyBorder="1" applyAlignment="1">
      <alignment horizontal="right"/>
    </xf>
    <xf numFmtId="178" fontId="4" fillId="0" borderId="0" xfId="15" applyNumberFormat="1" applyFont="1" applyFill="1" applyBorder="1" applyAlignment="1">
      <alignment horizontal="right"/>
    </xf>
    <xf numFmtId="178" fontId="4" fillId="0" borderId="0" xfId="15" applyNumberFormat="1" applyFont="1" applyFill="1" applyBorder="1" applyAlignment="1" applyProtection="1">
      <alignment/>
      <protection/>
    </xf>
    <xf numFmtId="178" fontId="4" fillId="0" borderId="3" xfId="15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78" fontId="4" fillId="0" borderId="3" xfId="15" applyNumberFormat="1" applyFont="1" applyFill="1" applyBorder="1" applyAlignment="1">
      <alignment/>
    </xf>
    <xf numFmtId="178" fontId="4" fillId="0" borderId="4" xfId="15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71" fontId="9" fillId="0" borderId="0" xfId="15" applyFont="1" applyFill="1" applyBorder="1" applyAlignment="1">
      <alignment/>
    </xf>
    <xf numFmtId="171" fontId="8" fillId="0" borderId="0" xfId="15" applyFont="1" applyFill="1" applyAlignment="1">
      <alignment horizontal="left"/>
    </xf>
    <xf numFmtId="171" fontId="5" fillId="0" borderId="0" xfId="15" applyFont="1" applyFill="1" applyAlignment="1">
      <alignment horizontal="center"/>
    </xf>
    <xf numFmtId="178" fontId="4" fillId="0" borderId="0" xfId="0" applyNumberFormat="1" applyFont="1" applyFill="1" applyAlignment="1">
      <alignment/>
    </xf>
    <xf numFmtId="171" fontId="5" fillId="0" borderId="0" xfId="15" applyFont="1" applyFill="1" applyAlignment="1">
      <alignment/>
    </xf>
    <xf numFmtId="0" fontId="4" fillId="0" borderId="0" xfId="0" applyFont="1" applyFill="1" applyBorder="1" applyAlignment="1">
      <alignment horizontal="left"/>
    </xf>
    <xf numFmtId="178" fontId="5" fillId="0" borderId="0" xfId="0" applyNumberFormat="1" applyFont="1" applyFill="1" applyAlignment="1">
      <alignment/>
    </xf>
    <xf numFmtId="183" fontId="5" fillId="0" borderId="0" xfId="15" applyNumberFormat="1" applyFont="1" applyFill="1" applyBorder="1" applyAlignment="1">
      <alignment horizontal="right"/>
    </xf>
    <xf numFmtId="181" fontId="5" fillId="0" borderId="0" xfId="15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8" fontId="5" fillId="0" borderId="0" xfId="15" applyNumberFormat="1" applyFont="1" applyFill="1" applyBorder="1" applyAlignment="1">
      <alignment horizontal="center"/>
    </xf>
    <xf numFmtId="171" fontId="10" fillId="0" borderId="0" xfId="15" applyFont="1" applyFill="1" applyBorder="1" applyAlignment="1">
      <alignment/>
    </xf>
    <xf numFmtId="171" fontId="4" fillId="0" borderId="0" xfId="15" applyFont="1" applyFill="1" applyAlignment="1">
      <alignment horizontal="center"/>
    </xf>
    <xf numFmtId="171" fontId="4" fillId="0" borderId="0" xfId="15" applyFont="1" applyFill="1" applyAlignment="1">
      <alignment horizontal="right"/>
    </xf>
    <xf numFmtId="171" fontId="4" fillId="0" borderId="1" xfId="15" applyFont="1" applyFill="1" applyBorder="1" applyAlignment="1">
      <alignment horizontal="center"/>
    </xf>
    <xf numFmtId="171" fontId="11" fillId="0" borderId="0" xfId="15" applyFont="1" applyFill="1" applyAlignment="1">
      <alignment horizontal="centerContinuous"/>
    </xf>
    <xf numFmtId="171" fontId="5" fillId="0" borderId="0" xfId="15" applyNumberFormat="1" applyFont="1" applyFill="1" applyAlignment="1">
      <alignment/>
    </xf>
    <xf numFmtId="0" fontId="5" fillId="0" borderId="0" xfId="0" applyFont="1" applyFill="1" applyBorder="1" applyAlignment="1">
      <alignment horizontal="right"/>
    </xf>
    <xf numFmtId="171" fontId="4" fillId="0" borderId="1" xfId="15" applyFont="1" applyFill="1" applyBorder="1" applyAlignment="1">
      <alignment horizontal="center" vertical="center" wrapText="1"/>
    </xf>
    <xf numFmtId="171" fontId="4" fillId="0" borderId="1" xfId="15" applyFont="1" applyFill="1" applyBorder="1" applyAlignment="1">
      <alignment horizontal="left" vertical="center" wrapText="1"/>
    </xf>
    <xf numFmtId="169" fontId="4" fillId="0" borderId="0" xfId="0" applyNumberFormat="1" applyFont="1" applyFill="1" applyAlignment="1">
      <alignment/>
    </xf>
    <xf numFmtId="169" fontId="4" fillId="0" borderId="0" xfId="15" applyNumberFormat="1" applyFont="1" applyFill="1" applyAlignment="1">
      <alignment horizontal="right"/>
    </xf>
    <xf numFmtId="169" fontId="5" fillId="0" borderId="0" xfId="0" applyNumberFormat="1" applyFont="1" applyFill="1" applyAlignment="1">
      <alignment/>
    </xf>
    <xf numFmtId="169" fontId="4" fillId="0" borderId="3" xfId="15" applyNumberFormat="1" applyFont="1" applyFill="1" applyBorder="1" applyAlignment="1">
      <alignment/>
    </xf>
    <xf numFmtId="169" fontId="4" fillId="0" borderId="0" xfId="15" applyNumberFormat="1" applyFont="1" applyFill="1" applyAlignment="1">
      <alignment/>
    </xf>
    <xf numFmtId="169" fontId="4" fillId="0" borderId="0" xfId="15" applyNumberFormat="1" applyFont="1" applyFill="1" applyBorder="1" applyAlignment="1">
      <alignment/>
    </xf>
    <xf numFmtId="169" fontId="4" fillId="0" borderId="2" xfId="15" applyNumberFormat="1" applyFont="1" applyFill="1" applyBorder="1" applyAlignment="1">
      <alignment/>
    </xf>
    <xf numFmtId="169" fontId="4" fillId="0" borderId="5" xfId="0" applyNumberFormat="1" applyFont="1" applyFill="1" applyBorder="1" applyAlignment="1">
      <alignment/>
    </xf>
    <xf numFmtId="169" fontId="5" fillId="0" borderId="0" xfId="15" applyNumberFormat="1" applyFont="1" applyFill="1" applyAlignment="1">
      <alignment horizontal="right"/>
    </xf>
    <xf numFmtId="169" fontId="5" fillId="0" borderId="3" xfId="15" applyNumberFormat="1" applyFont="1" applyFill="1" applyBorder="1" applyAlignment="1">
      <alignment/>
    </xf>
    <xf numFmtId="169" fontId="5" fillId="0" borderId="0" xfId="15" applyNumberFormat="1" applyFont="1" applyFill="1" applyAlignment="1">
      <alignment/>
    </xf>
    <xf numFmtId="169" fontId="5" fillId="0" borderId="0" xfId="15" applyNumberFormat="1" applyFont="1" applyFill="1" applyBorder="1" applyAlignment="1">
      <alignment/>
    </xf>
    <xf numFmtId="169" fontId="5" fillId="0" borderId="2" xfId="15" applyNumberFormat="1" applyFont="1" applyFill="1" applyBorder="1" applyAlignment="1">
      <alignment/>
    </xf>
    <xf numFmtId="169" fontId="5" fillId="0" borderId="5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169" fontId="4" fillId="0" borderId="0" xfId="0" applyNumberFormat="1" applyFont="1" applyFill="1" applyAlignment="1">
      <alignment horizontal="right"/>
    </xf>
    <xf numFmtId="171" fontId="4" fillId="0" borderId="0" xfId="15" applyFont="1" applyFill="1" applyAlignment="1">
      <alignment/>
    </xf>
    <xf numFmtId="171" fontId="4" fillId="0" borderId="0" xfId="15" applyFont="1" applyFill="1" applyBorder="1" applyAlignment="1">
      <alignment horizontal="right"/>
    </xf>
    <xf numFmtId="169" fontId="5" fillId="0" borderId="0" xfId="0" applyNumberFormat="1" applyFont="1" applyFill="1" applyAlignment="1">
      <alignment horizontal="right"/>
    </xf>
    <xf numFmtId="0" fontId="5" fillId="0" borderId="0" xfId="15" applyNumberFormat="1" applyFont="1" applyFill="1" applyBorder="1" applyAlignment="1" applyProtection="1">
      <alignment horizontal="right"/>
      <protection/>
    </xf>
    <xf numFmtId="181" fontId="4" fillId="0" borderId="0" xfId="15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accounts%2031%20Mar%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mflai\ACCOUNTS-CONSOL%20-%20EDMS\2004%20EDMS\4Q%202004\EDMS-4Q%202004(to%20Board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mflai\ACCOUNTS-CONSOL%20-%20EDMS\2004%20EDMS\4Q%202004\Consol%20accounts%2031%20Dec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TRY P&amp;L SUMMARY"/>
      <sheetName val="Segmental Rptg-by co"/>
      <sheetName val="TB"/>
      <sheetName val="PBT Expln"/>
      <sheetName val="DA ExRate History"/>
      <sheetName val="Segmental Rptg"/>
      <sheetName val="P&amp;L working"/>
      <sheetName val="BS workings"/>
      <sheetName val="IS"/>
      <sheetName val="BS "/>
      <sheetName val="SCE"/>
      <sheetName val="CF"/>
      <sheetName val="Key Fin Info"/>
      <sheetName val="EPS"/>
    </sheetNames>
    <sheetDataSet>
      <sheetData sheetId="8">
        <row r="23">
          <cell r="C23">
            <v>45902598</v>
          </cell>
          <cell r="D23">
            <v>31204502</v>
          </cell>
          <cell r="F23">
            <v>45902598</v>
          </cell>
          <cell r="G23">
            <v>31204502</v>
          </cell>
        </row>
        <row r="25">
          <cell r="C25">
            <v>-47159934</v>
          </cell>
          <cell r="D25">
            <v>-30100222</v>
          </cell>
          <cell r="F25">
            <v>-47159934</v>
          </cell>
          <cell r="G25">
            <v>-30100222</v>
          </cell>
        </row>
        <row r="26">
          <cell r="C26">
            <v>562060</v>
          </cell>
          <cell r="D26">
            <v>418647</v>
          </cell>
          <cell r="F26">
            <v>562060</v>
          </cell>
          <cell r="G26">
            <v>418647</v>
          </cell>
        </row>
        <row r="28">
          <cell r="C28">
            <v>-617827</v>
          </cell>
          <cell r="D28">
            <v>-40200</v>
          </cell>
          <cell r="F28">
            <v>-617827</v>
          </cell>
          <cell r="G28">
            <v>-40200</v>
          </cell>
        </row>
        <row r="29">
          <cell r="C29">
            <v>-83351</v>
          </cell>
          <cell r="D29">
            <v>0</v>
          </cell>
          <cell r="F29">
            <v>-83351</v>
          </cell>
          <cell r="G29">
            <v>0</v>
          </cell>
        </row>
        <row r="31">
          <cell r="C31">
            <v>-77283</v>
          </cell>
          <cell r="D31">
            <v>-191666</v>
          </cell>
          <cell r="F31">
            <v>-77283</v>
          </cell>
          <cell r="G31">
            <v>-191666</v>
          </cell>
        </row>
        <row r="33">
          <cell r="C33">
            <v>-12626</v>
          </cell>
          <cell r="D33">
            <v>-61625</v>
          </cell>
          <cell r="F33">
            <v>-12626</v>
          </cell>
          <cell r="G33">
            <v>-61625</v>
          </cell>
        </row>
        <row r="38">
          <cell r="C38">
            <v>-1.96</v>
          </cell>
          <cell r="D38">
            <v>1.63</v>
          </cell>
          <cell r="F38">
            <v>-1.96</v>
          </cell>
          <cell r="G38">
            <v>1.63</v>
          </cell>
        </row>
        <row r="39">
          <cell r="C39">
            <v>-1.96</v>
          </cell>
          <cell r="D39">
            <v>1.62</v>
          </cell>
          <cell r="F39">
            <v>-1.96</v>
          </cell>
          <cell r="G39">
            <v>1.62</v>
          </cell>
        </row>
      </sheetData>
      <sheetData sheetId="9">
        <row r="21">
          <cell r="B21">
            <v>77007835</v>
          </cell>
          <cell r="D21">
            <v>77050033.08000003</v>
          </cell>
        </row>
        <row r="22">
          <cell r="B22">
            <v>0</v>
          </cell>
          <cell r="D22">
            <v>0</v>
          </cell>
        </row>
        <row r="23">
          <cell r="B23">
            <v>20236253</v>
          </cell>
          <cell r="D23">
            <v>20319604.724018253</v>
          </cell>
        </row>
        <row r="25">
          <cell r="B25">
            <v>218179</v>
          </cell>
          <cell r="D25">
            <v>223332.41</v>
          </cell>
        </row>
        <row r="29">
          <cell r="B29">
            <v>43889678</v>
          </cell>
          <cell r="D29">
            <v>42838150</v>
          </cell>
        </row>
        <row r="30">
          <cell r="B30">
            <v>15449145</v>
          </cell>
          <cell r="D30">
            <v>15661109</v>
          </cell>
        </row>
        <row r="31">
          <cell r="B31">
            <v>256440</v>
          </cell>
          <cell r="D31">
            <v>229992</v>
          </cell>
        </row>
        <row r="32">
          <cell r="B32">
            <v>41640445</v>
          </cell>
          <cell r="D32">
            <v>41839251</v>
          </cell>
        </row>
        <row r="33">
          <cell r="B33">
            <v>4441949</v>
          </cell>
          <cell r="D33">
            <v>4011473</v>
          </cell>
        </row>
        <row r="39">
          <cell r="B39">
            <v>35872937</v>
          </cell>
          <cell r="D39">
            <v>40737494.78</v>
          </cell>
        </row>
        <row r="40">
          <cell r="B40">
            <v>225475</v>
          </cell>
          <cell r="D40">
            <v>227957</v>
          </cell>
        </row>
        <row r="42">
          <cell r="B42">
            <v>2880071</v>
          </cell>
          <cell r="D42">
            <v>1864.81</v>
          </cell>
        </row>
        <row r="43">
          <cell r="B43">
            <v>34571489</v>
          </cell>
          <cell r="D43">
            <v>29488018.13</v>
          </cell>
        </row>
        <row r="44">
          <cell r="B44">
            <v>100079</v>
          </cell>
          <cell r="D44">
            <v>307931</v>
          </cell>
        </row>
        <row r="53">
          <cell r="B53">
            <v>8920086</v>
          </cell>
          <cell r="D53">
            <v>8986940.87</v>
          </cell>
        </row>
        <row r="55">
          <cell r="B55">
            <v>21556801</v>
          </cell>
          <cell r="D55">
            <v>21936015.400000002</v>
          </cell>
        </row>
        <row r="56">
          <cell r="B56">
            <v>0</v>
          </cell>
          <cell r="D56">
            <v>0</v>
          </cell>
        </row>
        <row r="64">
          <cell r="B64">
            <v>75901801</v>
          </cell>
          <cell r="D64">
            <v>75901801</v>
          </cell>
        </row>
        <row r="65">
          <cell r="B65">
            <v>1224215</v>
          </cell>
          <cell r="D65">
            <v>1224215.18</v>
          </cell>
        </row>
        <row r="66">
          <cell r="B66">
            <v>21548547</v>
          </cell>
          <cell r="D66">
            <v>23034909.64129533</v>
          </cell>
        </row>
        <row r="68">
          <cell r="B68">
            <v>338423</v>
          </cell>
          <cell r="D68">
            <v>325797.13032790023</v>
          </cell>
        </row>
      </sheetData>
      <sheetData sheetId="10">
        <row r="18">
          <cell r="D18">
            <v>75901801</v>
          </cell>
          <cell r="F18">
            <v>1224215.18</v>
          </cell>
          <cell r="J18">
            <v>23034909.7766269</v>
          </cell>
        </row>
        <row r="24">
          <cell r="J24">
            <v>-1486363</v>
          </cell>
        </row>
        <row r="31">
          <cell r="D31">
            <v>75463168</v>
          </cell>
          <cell r="F31">
            <v>1223602</v>
          </cell>
          <cell r="J31">
            <v>23550094</v>
          </cell>
        </row>
        <row r="34">
          <cell r="D34">
            <v>437300</v>
          </cell>
          <cell r="F34">
            <v>0</v>
          </cell>
          <cell r="J34">
            <v>0</v>
          </cell>
        </row>
        <row r="35">
          <cell r="D35">
            <v>1333</v>
          </cell>
          <cell r="F35">
            <v>613</v>
          </cell>
          <cell r="J35">
            <v>0</v>
          </cell>
        </row>
        <row r="37">
          <cell r="D37">
            <v>0</v>
          </cell>
          <cell r="F37">
            <v>0</v>
          </cell>
          <cell r="J37">
            <v>1229436</v>
          </cell>
        </row>
      </sheetData>
      <sheetData sheetId="11">
        <row r="35">
          <cell r="C35">
            <v>-4086890</v>
          </cell>
        </row>
        <row r="37">
          <cell r="C37">
            <v>-672918</v>
          </cell>
        </row>
        <row r="38">
          <cell r="C38">
            <v>-168025</v>
          </cell>
        </row>
        <row r="44">
          <cell r="C44">
            <v>120200</v>
          </cell>
        </row>
        <row r="45">
          <cell r="C45">
            <v>-2126211</v>
          </cell>
        </row>
        <row r="46">
          <cell r="C46">
            <v>8878</v>
          </cell>
        </row>
        <row r="53">
          <cell r="C53">
            <v>0</v>
          </cell>
        </row>
        <row r="54">
          <cell r="C54">
            <v>752150</v>
          </cell>
        </row>
        <row r="55">
          <cell r="C55">
            <v>5125906</v>
          </cell>
          <cell r="E55">
            <v>0</v>
          </cell>
        </row>
        <row r="56">
          <cell r="C56">
            <v>-1399822</v>
          </cell>
        </row>
        <row r="63">
          <cell r="C63">
            <v>-998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SCE"/>
      <sheetName val="CF "/>
      <sheetName val="Key Fin Inf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 ExRate History"/>
      <sheetName val="PBT Expln"/>
      <sheetName val="QTRY P&amp;L SUMMARY"/>
      <sheetName val="qtr"/>
      <sheetName val="BS workings"/>
      <sheetName val="Segmental Rptg"/>
      <sheetName val="Segmental Rptg - by company"/>
      <sheetName val="Consol P&amp;L working"/>
      <sheetName val="IS"/>
      <sheetName val="BS "/>
      <sheetName val="SCE"/>
      <sheetName val="CF"/>
      <sheetName val="Key Fin Info"/>
      <sheetName val="E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85" zoomScaleNormal="85" workbookViewId="0" topLeftCell="A1">
      <pane xSplit="2" ySplit="11" topLeftCell="C24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G26" sqref="G26"/>
    </sheetView>
  </sheetViews>
  <sheetFormatPr defaultColWidth="9.140625" defaultRowHeight="12.75"/>
  <cols>
    <col min="1" max="1" width="1.7109375" style="19" customWidth="1"/>
    <col min="2" max="2" width="34.57421875" style="19" customWidth="1"/>
    <col min="3" max="3" width="14.421875" style="22" customWidth="1"/>
    <col min="4" max="4" width="14.421875" style="19" customWidth="1"/>
    <col min="5" max="5" width="0.71875" style="20" customWidth="1"/>
    <col min="6" max="6" width="14.421875" style="22" customWidth="1"/>
    <col min="7" max="7" width="14.421875" style="19" customWidth="1"/>
    <col min="8" max="16384" width="7.57421875" style="19" customWidth="1"/>
  </cols>
  <sheetData>
    <row r="1" spans="1:5" ht="15">
      <c r="A1" s="91" t="s">
        <v>0</v>
      </c>
      <c r="B1" s="22"/>
      <c r="E1" s="78"/>
    </row>
    <row r="2" ht="15">
      <c r="A2" s="92" t="s">
        <v>99</v>
      </c>
    </row>
    <row r="3" spans="1:5" ht="15">
      <c r="A3" s="92"/>
      <c r="E3" s="78"/>
    </row>
    <row r="4" spans="1:5" ht="15">
      <c r="A4" s="92" t="s">
        <v>106</v>
      </c>
      <c r="E4" s="78"/>
    </row>
    <row r="5" spans="1:5" ht="15">
      <c r="A5" s="92" t="s">
        <v>98</v>
      </c>
      <c r="E5" s="78"/>
    </row>
    <row r="6" ht="15">
      <c r="E6" s="78"/>
    </row>
    <row r="7" spans="1:5" ht="15">
      <c r="A7" s="22" t="s">
        <v>1</v>
      </c>
      <c r="E7" s="78"/>
    </row>
    <row r="9" spans="3:7" ht="15">
      <c r="C9" s="123" t="s">
        <v>2</v>
      </c>
      <c r="D9" s="123"/>
      <c r="E9" s="100"/>
      <c r="F9" s="123" t="s">
        <v>2</v>
      </c>
      <c r="G9" s="123"/>
    </row>
    <row r="10" spans="3:7" s="63" customFormat="1" ht="15">
      <c r="C10" s="42" t="s">
        <v>90</v>
      </c>
      <c r="D10" s="43" t="s">
        <v>91</v>
      </c>
      <c r="E10" s="89"/>
      <c r="F10" s="42" t="str">
        <f>+C10</f>
        <v>31.03.05</v>
      </c>
      <c r="G10" s="43" t="str">
        <f>+D10</f>
        <v>31.03.04</v>
      </c>
    </row>
    <row r="11" spans="3:7" ht="15">
      <c r="C11" s="41" t="s">
        <v>3</v>
      </c>
      <c r="D11" s="33" t="s">
        <v>3</v>
      </c>
      <c r="E11" s="90"/>
      <c r="F11" s="41" t="s">
        <v>3</v>
      </c>
      <c r="G11" s="33" t="s">
        <v>3</v>
      </c>
    </row>
    <row r="12" spans="3:7" ht="29.25" customHeight="1">
      <c r="C12" s="68"/>
      <c r="D12" s="51"/>
      <c r="F12" s="68"/>
      <c r="G12" s="51"/>
    </row>
    <row r="13" spans="1:7" ht="16.5" customHeight="1">
      <c r="A13" s="19" t="s">
        <v>4</v>
      </c>
      <c r="C13" s="48">
        <f>'[1]IS'!C23</f>
        <v>45902598</v>
      </c>
      <c r="D13" s="27">
        <f>'[1]IS'!D23</f>
        <v>31204502</v>
      </c>
      <c r="E13" s="37">
        <f>'[1]IS'!E23</f>
        <v>0</v>
      </c>
      <c r="F13" s="48">
        <f>'[1]IS'!F23</f>
        <v>45902598</v>
      </c>
      <c r="G13" s="27">
        <f>'[1]IS'!G23</f>
        <v>31204502</v>
      </c>
    </row>
    <row r="14" spans="1:7" ht="16.5" customHeight="1">
      <c r="A14" s="19" t="s">
        <v>5</v>
      </c>
      <c r="C14" s="48">
        <f>'[1]IS'!C24</f>
        <v>0</v>
      </c>
      <c r="D14" s="27">
        <f>'[1]IS'!D24</f>
        <v>0</v>
      </c>
      <c r="E14" s="37">
        <f>'[1]IS'!E24</f>
        <v>0</v>
      </c>
      <c r="F14" s="48">
        <f>'[1]IS'!F24</f>
        <v>0</v>
      </c>
      <c r="G14" s="27">
        <f>'[1]IS'!G24</f>
        <v>0</v>
      </c>
    </row>
    <row r="15" spans="2:7" ht="16.5" customHeight="1">
      <c r="B15" s="19" t="s">
        <v>6</v>
      </c>
      <c r="C15" s="48">
        <f>'[1]IS'!C25</f>
        <v>-47159934</v>
      </c>
      <c r="D15" s="27">
        <f>'[1]IS'!D25</f>
        <v>-30100222</v>
      </c>
      <c r="E15" s="37">
        <f>'[1]IS'!E25</f>
        <v>0</v>
      </c>
      <c r="F15" s="48">
        <f>'[1]IS'!F25</f>
        <v>-47159934</v>
      </c>
      <c r="G15" s="27">
        <f>'[1]IS'!G25</f>
        <v>-30100222</v>
      </c>
    </row>
    <row r="16" spans="1:7" ht="16.5" customHeight="1">
      <c r="A16" s="19" t="s">
        <v>7</v>
      </c>
      <c r="C16" s="66">
        <f>'[1]IS'!C26</f>
        <v>562060</v>
      </c>
      <c r="D16" s="26">
        <f>'[1]IS'!D26</f>
        <v>418647</v>
      </c>
      <c r="E16" s="37">
        <f>'[1]IS'!E26</f>
        <v>0</v>
      </c>
      <c r="F16" s="66">
        <f>'[1]IS'!F26</f>
        <v>562060</v>
      </c>
      <c r="G16" s="26">
        <f>'[1]IS'!G26</f>
        <v>418647</v>
      </c>
    </row>
    <row r="17" spans="1:7" ht="16.5" customHeight="1">
      <c r="A17" s="31" t="s">
        <v>102</v>
      </c>
      <c r="C17" s="45">
        <f>SUM(C13:C16)</f>
        <v>-695276</v>
      </c>
      <c r="D17" s="34">
        <f>SUM(D13:D16)</f>
        <v>1522927</v>
      </c>
      <c r="E17" s="37"/>
      <c r="F17" s="45">
        <f>SUM(F13:F16)</f>
        <v>-695276</v>
      </c>
      <c r="G17" s="34">
        <f>SUM(G13:G16)</f>
        <v>1522927</v>
      </c>
    </row>
    <row r="18" spans="1:7" ht="16.5" customHeight="1">
      <c r="A18" s="19" t="s">
        <v>111</v>
      </c>
      <c r="C18" s="48">
        <f>'[1]IS'!C28</f>
        <v>-617827</v>
      </c>
      <c r="D18" s="27">
        <f>'[1]IS'!D28</f>
        <v>-40200</v>
      </c>
      <c r="E18" s="37">
        <f>'[1]IS'!E28</f>
        <v>0</v>
      </c>
      <c r="F18" s="48">
        <f>'[1]IS'!F28</f>
        <v>-617827</v>
      </c>
      <c r="G18" s="27">
        <f>'[1]IS'!G28</f>
        <v>-40200</v>
      </c>
    </row>
    <row r="19" spans="1:7" ht="16.5" customHeight="1">
      <c r="A19" s="19" t="s">
        <v>71</v>
      </c>
      <c r="C19" s="66">
        <f>'[1]IS'!C29</f>
        <v>-83351</v>
      </c>
      <c r="D19" s="26">
        <f>'[1]IS'!D29</f>
        <v>0</v>
      </c>
      <c r="E19" s="37">
        <f>'[1]IS'!E29</f>
        <v>0</v>
      </c>
      <c r="F19" s="66">
        <f>'[1]IS'!F29</f>
        <v>-83351</v>
      </c>
      <c r="G19" s="26">
        <f>'[1]IS'!G29</f>
        <v>0</v>
      </c>
    </row>
    <row r="20" spans="1:7" ht="16.5" customHeight="1">
      <c r="A20" s="31" t="s">
        <v>103</v>
      </c>
      <c r="C20" s="45"/>
      <c r="D20" s="34"/>
      <c r="E20" s="44"/>
      <c r="F20" s="45"/>
      <c r="G20" s="34"/>
    </row>
    <row r="21" spans="2:7" ht="16.5" customHeight="1">
      <c r="B21" s="19" t="s">
        <v>66</v>
      </c>
      <c r="C21" s="45">
        <f>SUM(C17:C20)</f>
        <v>-1396454</v>
      </c>
      <c r="D21" s="34">
        <f>SUM(D17:D20)</f>
        <v>1482727</v>
      </c>
      <c r="E21" s="44"/>
      <c r="F21" s="45">
        <f>SUM(F17:F20)</f>
        <v>-1396454</v>
      </c>
      <c r="G21" s="34">
        <f>SUM(G17:G20)</f>
        <v>1482727</v>
      </c>
    </row>
    <row r="22" spans="1:7" ht="16.5" customHeight="1">
      <c r="A22" s="19" t="s">
        <v>8</v>
      </c>
      <c r="C22" s="64">
        <f>'[1]IS'!C31</f>
        <v>-77283</v>
      </c>
      <c r="D22" s="65">
        <f>'[1]IS'!D31</f>
        <v>-191666</v>
      </c>
      <c r="E22" s="37">
        <f>'[1]IS'!E31</f>
        <v>0</v>
      </c>
      <c r="F22" s="64">
        <f>'[1]IS'!F31</f>
        <v>-77283</v>
      </c>
      <c r="G22" s="65">
        <f>'[1]IS'!G31</f>
        <v>-191666</v>
      </c>
    </row>
    <row r="23" spans="1:7" ht="16.5" customHeight="1">
      <c r="A23" s="19" t="s">
        <v>89</v>
      </c>
      <c r="C23" s="45">
        <f>SUM(C21:C22)</f>
        <v>-1473737</v>
      </c>
      <c r="D23" s="34">
        <f>SUM(D21:D22)</f>
        <v>1291061</v>
      </c>
      <c r="E23" s="44"/>
      <c r="F23" s="45">
        <f>SUM(F21:F22)</f>
        <v>-1473737</v>
      </c>
      <c r="G23" s="34">
        <f>SUM(G21:G22)</f>
        <v>1291061</v>
      </c>
    </row>
    <row r="24" spans="1:7" ht="16.5" customHeight="1">
      <c r="A24" s="19" t="s">
        <v>50</v>
      </c>
      <c r="C24" s="48">
        <f>'[1]IS'!C33</f>
        <v>-12626</v>
      </c>
      <c r="D24" s="27">
        <f>'[1]IS'!D33</f>
        <v>-61625</v>
      </c>
      <c r="E24" s="37">
        <f>'[1]IS'!E33</f>
        <v>0</v>
      </c>
      <c r="F24" s="48">
        <f>'[1]IS'!F33</f>
        <v>-12626</v>
      </c>
      <c r="G24" s="27">
        <f>'[1]IS'!G33</f>
        <v>-61625</v>
      </c>
    </row>
    <row r="25" spans="1:7" ht="16.5" customHeight="1" thickBot="1">
      <c r="A25" s="19" t="s">
        <v>88</v>
      </c>
      <c r="C25" s="46">
        <f>+C24+C23</f>
        <v>-1486363</v>
      </c>
      <c r="D25" s="47">
        <f>+D24+D23</f>
        <v>1229436</v>
      </c>
      <c r="E25" s="44"/>
      <c r="F25" s="46">
        <f>+F24+F23</f>
        <v>-1486363</v>
      </c>
      <c r="G25" s="47">
        <f>+G24+G23</f>
        <v>1229436</v>
      </c>
    </row>
    <row r="26" spans="3:4" ht="15.75" thickTop="1">
      <c r="C26" s="85"/>
      <c r="D26" s="88"/>
    </row>
    <row r="28" spans="1:7" ht="16.5" customHeight="1">
      <c r="A28" s="19" t="s">
        <v>110</v>
      </c>
      <c r="C28" s="48" t="s">
        <v>11</v>
      </c>
      <c r="D28" s="27" t="s">
        <v>11</v>
      </c>
      <c r="E28" s="90"/>
      <c r="F28" s="48" t="s">
        <v>11</v>
      </c>
      <c r="G28" s="27" t="s">
        <v>11</v>
      </c>
    </row>
    <row r="29" spans="1:7" ht="16.5" customHeight="1">
      <c r="A29" s="19" t="s">
        <v>12</v>
      </c>
      <c r="B29" s="19" t="s">
        <v>13</v>
      </c>
      <c r="C29" s="119">
        <f>'[1]IS'!C38</f>
        <v>-1.96</v>
      </c>
      <c r="D29" s="86">
        <f>'[1]IS'!D38</f>
        <v>1.63</v>
      </c>
      <c r="E29" s="120">
        <f>'[1]IS'!E38</f>
        <v>0</v>
      </c>
      <c r="F29" s="119">
        <f>'[1]IS'!F38</f>
        <v>-1.96</v>
      </c>
      <c r="G29" s="86">
        <f>'[1]IS'!G38</f>
        <v>1.63</v>
      </c>
    </row>
    <row r="30" spans="1:7" ht="16.5" customHeight="1">
      <c r="A30" s="19" t="s">
        <v>12</v>
      </c>
      <c r="B30" s="19" t="s">
        <v>14</v>
      </c>
      <c r="C30" s="119">
        <f>'[1]IS'!C39</f>
        <v>-1.96</v>
      </c>
      <c r="D30" s="86">
        <f>'[1]IS'!D39</f>
        <v>1.62</v>
      </c>
      <c r="E30" s="120">
        <f>'[1]IS'!E39</f>
        <v>0</v>
      </c>
      <c r="F30" s="119">
        <f>'[1]IS'!F39</f>
        <v>-1.96</v>
      </c>
      <c r="G30" s="86">
        <f>'[1]IS'!G39</f>
        <v>1.62</v>
      </c>
    </row>
    <row r="31" ht="16.5" customHeight="1"/>
    <row r="33" ht="15">
      <c r="A33" s="30" t="s">
        <v>15</v>
      </c>
    </row>
    <row r="34" ht="15">
      <c r="A34" s="22" t="s">
        <v>93</v>
      </c>
    </row>
  </sheetData>
  <mergeCells count="2">
    <mergeCell ref="C9:D9"/>
    <mergeCell ref="F9:G9"/>
  </mergeCells>
  <printOptions/>
  <pageMargins left="0.8661417322834646" right="0.4330708661417323" top="0.984251968503937" bottom="0.98425196850393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85"/>
  <sheetViews>
    <sheetView zoomScale="85" zoomScaleNormal="85" workbookViewId="0" topLeftCell="A1">
      <pane xSplit="1" ySplit="9" topLeftCell="B5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19" sqref="E19"/>
    </sheetView>
  </sheetViews>
  <sheetFormatPr defaultColWidth="9.140625" defaultRowHeight="12.75"/>
  <cols>
    <col min="1" max="1" width="50.57421875" style="1" customWidth="1"/>
    <col min="2" max="2" width="14.7109375" style="20" customWidth="1"/>
    <col min="3" max="3" width="2.7109375" style="20" customWidth="1"/>
    <col min="4" max="4" width="14.7109375" style="20" customWidth="1"/>
    <col min="5" max="5" width="22.8515625" style="1" customWidth="1"/>
    <col min="6" max="6" width="12.57421875" style="1" customWidth="1"/>
    <col min="7" max="9" width="15.7109375" style="1" customWidth="1"/>
    <col min="10" max="10" width="17.28125" style="1" customWidth="1"/>
    <col min="11" max="11" width="17.140625" style="4" customWidth="1"/>
    <col min="12" max="57" width="9.140625" style="1" customWidth="1"/>
    <col min="58" max="16384" width="9.140625" style="59" customWidth="1"/>
  </cols>
  <sheetData>
    <row r="1" spans="1:10" ht="15">
      <c r="A1" s="22" t="str">
        <f>+'IS'!A1</f>
        <v>DAIBOCHI PLASTIC AND PACKAGING INDUSTRY BHD (12994-W)</v>
      </c>
      <c r="B1" s="7"/>
      <c r="C1" s="7"/>
      <c r="D1" s="7"/>
      <c r="E1" s="7"/>
      <c r="F1" s="7"/>
      <c r="G1" s="7"/>
      <c r="H1" s="7"/>
      <c r="I1" s="7"/>
      <c r="J1" s="7"/>
    </row>
    <row r="2" ht="14.25">
      <c r="A2" s="19" t="str">
        <f>+'IS'!A2</f>
        <v>Quarterly Report for the first quarter ended 31 March 2005</v>
      </c>
    </row>
    <row r="3" ht="14.25">
      <c r="A3" s="19"/>
    </row>
    <row r="4" spans="1:10" ht="15">
      <c r="A4" s="22" t="s">
        <v>16</v>
      </c>
      <c r="B4" s="69"/>
      <c r="C4" s="69"/>
      <c r="D4" s="69"/>
      <c r="E4" s="9"/>
      <c r="F4" s="9"/>
      <c r="G4" s="9"/>
      <c r="H4" s="10"/>
      <c r="I4" s="10"/>
      <c r="J4" s="9"/>
    </row>
    <row r="5" spans="1:10" ht="9" customHeight="1">
      <c r="A5" s="8"/>
      <c r="B5" s="11"/>
      <c r="C5" s="11"/>
      <c r="D5" s="11"/>
      <c r="E5" s="11"/>
      <c r="F5" s="11"/>
      <c r="G5" s="11"/>
      <c r="H5" s="11"/>
      <c r="I5" s="11"/>
      <c r="J5" s="11"/>
    </row>
    <row r="6" spans="1:10" ht="15">
      <c r="A6" s="8"/>
      <c r="B6" s="24" t="s">
        <v>17</v>
      </c>
      <c r="C6" s="23"/>
      <c r="D6" s="122" t="s">
        <v>105</v>
      </c>
      <c r="E6" s="11"/>
      <c r="F6" s="12"/>
      <c r="G6" s="12"/>
      <c r="H6" s="12"/>
      <c r="I6" s="12"/>
      <c r="J6" s="12"/>
    </row>
    <row r="7" spans="1:10" ht="15">
      <c r="A7" s="21"/>
      <c r="B7" s="70" t="s">
        <v>18</v>
      </c>
      <c r="C7" s="71"/>
      <c r="D7" s="27" t="s">
        <v>18</v>
      </c>
      <c r="E7" s="11"/>
      <c r="F7" s="11"/>
      <c r="G7" s="11"/>
      <c r="H7" s="11"/>
      <c r="I7" s="11"/>
      <c r="J7" s="11"/>
    </row>
    <row r="8" spans="1:10" ht="15">
      <c r="A8" s="13"/>
      <c r="B8" s="42" t="str">
        <f>+'IS'!F10</f>
        <v>31.03.05</v>
      </c>
      <c r="C8" s="71"/>
      <c r="D8" s="27" t="s">
        <v>92</v>
      </c>
      <c r="E8" s="15"/>
      <c r="F8" s="15"/>
      <c r="G8" s="14"/>
      <c r="H8" s="14"/>
      <c r="I8" s="14"/>
      <c r="J8" s="14"/>
    </row>
    <row r="9" spans="1:10" ht="15">
      <c r="A9" s="13"/>
      <c r="B9" s="41" t="s">
        <v>3</v>
      </c>
      <c r="C9" s="71"/>
      <c r="D9" s="33" t="s">
        <v>3</v>
      </c>
      <c r="E9" s="11"/>
      <c r="F9" s="15"/>
      <c r="G9" s="15"/>
      <c r="H9" s="15"/>
      <c r="I9" s="15"/>
      <c r="J9" s="15"/>
    </row>
    <row r="10" spans="1:10" ht="15">
      <c r="A10" s="22" t="s">
        <v>19</v>
      </c>
      <c r="B10" s="72"/>
      <c r="C10" s="72"/>
      <c r="D10" s="2"/>
      <c r="E10" s="11"/>
      <c r="F10" s="14"/>
      <c r="G10" s="14"/>
      <c r="H10" s="14"/>
      <c r="I10" s="14"/>
      <c r="J10" s="14"/>
    </row>
    <row r="11" spans="1:10" ht="5.25" customHeight="1">
      <c r="A11" s="13"/>
      <c r="B11" s="73"/>
      <c r="C11" s="73"/>
      <c r="D11" s="15"/>
      <c r="E11" s="15"/>
      <c r="F11" s="15"/>
      <c r="G11" s="15"/>
      <c r="H11" s="15"/>
      <c r="I11" s="15"/>
      <c r="J11" s="15"/>
    </row>
    <row r="12" spans="1:10" ht="15">
      <c r="A12" s="19" t="s">
        <v>20</v>
      </c>
      <c r="B12" s="45">
        <f>'[1]BS '!B21</f>
        <v>77007835</v>
      </c>
      <c r="C12" s="44"/>
      <c r="D12" s="34">
        <f>'[1]BS '!D21</f>
        <v>77050033.08000003</v>
      </c>
      <c r="E12" s="15"/>
      <c r="F12" s="15"/>
      <c r="G12" s="15"/>
      <c r="H12" s="15"/>
      <c r="I12" s="15"/>
      <c r="J12" s="15"/>
    </row>
    <row r="13" spans="1:10" ht="15">
      <c r="A13" s="19" t="s">
        <v>54</v>
      </c>
      <c r="B13" s="45">
        <f>'[1]BS '!B22</f>
        <v>0</v>
      </c>
      <c r="C13" s="44"/>
      <c r="D13" s="34">
        <f>'[1]BS '!D22</f>
        <v>0</v>
      </c>
      <c r="E13" s="15"/>
      <c r="F13" s="15"/>
      <c r="G13" s="15"/>
      <c r="H13" s="15"/>
      <c r="I13" s="15"/>
      <c r="J13" s="15"/>
    </row>
    <row r="14" spans="1:10" ht="15">
      <c r="A14" s="19" t="s">
        <v>53</v>
      </c>
      <c r="B14" s="45">
        <f>'[1]BS '!B23</f>
        <v>20236253</v>
      </c>
      <c r="C14" s="44"/>
      <c r="D14" s="34">
        <f>'[1]BS '!D23</f>
        <v>20319604.724018253</v>
      </c>
      <c r="E14" s="15"/>
      <c r="F14" s="15"/>
      <c r="G14" s="15"/>
      <c r="H14" s="5"/>
      <c r="I14" s="60"/>
      <c r="J14" s="15"/>
    </row>
    <row r="15" spans="1:10" ht="15">
      <c r="A15" s="19" t="s">
        <v>51</v>
      </c>
      <c r="B15" s="45">
        <f>'[1]BS '!$B$25</f>
        <v>218179</v>
      </c>
      <c r="C15" s="44"/>
      <c r="D15" s="34">
        <f>'[1]BS '!D25</f>
        <v>223332.41</v>
      </c>
      <c r="E15" s="15"/>
      <c r="F15" s="15"/>
      <c r="G15" s="15"/>
      <c r="H15" s="5"/>
      <c r="I15" s="60"/>
      <c r="J15" s="15"/>
    </row>
    <row r="16" spans="1:10" ht="15">
      <c r="A16" s="13"/>
      <c r="B16" s="74">
        <f>SUM(B12:B15)</f>
        <v>97462267</v>
      </c>
      <c r="C16" s="75"/>
      <c r="D16" s="35">
        <f>SUM(D12:D15)</f>
        <v>97592970.21401829</v>
      </c>
      <c r="E16" s="15"/>
      <c r="F16" s="15"/>
      <c r="G16" s="15"/>
      <c r="H16" s="15"/>
      <c r="I16" s="15"/>
      <c r="J16" s="15"/>
    </row>
    <row r="17" spans="1:10" ht="14.25">
      <c r="A17" s="59"/>
      <c r="B17" s="19"/>
      <c r="D17" s="19"/>
      <c r="E17" s="15"/>
      <c r="F17" s="15"/>
      <c r="G17" s="15"/>
      <c r="H17" s="15"/>
      <c r="I17" s="15"/>
      <c r="J17" s="15"/>
    </row>
    <row r="18" spans="1:11" ht="6" customHeight="1">
      <c r="A18" s="21"/>
      <c r="B18" s="76"/>
      <c r="C18" s="76"/>
      <c r="D18" s="36"/>
      <c r="E18" s="15"/>
      <c r="F18" s="15"/>
      <c r="G18" s="15"/>
      <c r="H18" s="15"/>
      <c r="I18" s="15"/>
      <c r="J18" s="15"/>
      <c r="K18" s="15"/>
    </row>
    <row r="19" spans="1:10" ht="15">
      <c r="A19" s="22" t="s">
        <v>21</v>
      </c>
      <c r="B19" s="52"/>
      <c r="C19" s="52"/>
      <c r="D19" s="25"/>
      <c r="E19" s="14"/>
      <c r="F19" s="14"/>
      <c r="G19" s="14"/>
      <c r="H19" s="14"/>
      <c r="I19" s="14"/>
      <c r="J19" s="14"/>
    </row>
    <row r="20" spans="1:10" ht="6" customHeight="1">
      <c r="A20" s="19"/>
      <c r="B20" s="52"/>
      <c r="C20" s="52"/>
      <c r="D20" s="25"/>
      <c r="E20" s="14"/>
      <c r="F20" s="14"/>
      <c r="G20" s="14"/>
      <c r="H20" s="14"/>
      <c r="I20" s="14"/>
      <c r="J20" s="14"/>
    </row>
    <row r="21" spans="1:10" ht="15">
      <c r="A21" s="19" t="s">
        <v>22</v>
      </c>
      <c r="B21" s="45">
        <f>'[1]BS '!B29</f>
        <v>43889678</v>
      </c>
      <c r="C21" s="44"/>
      <c r="D21" s="34">
        <f>'[1]BS '!D29</f>
        <v>42838150</v>
      </c>
      <c r="E21" s="15"/>
      <c r="F21" s="15"/>
      <c r="G21" s="15"/>
      <c r="H21" s="15"/>
      <c r="I21" s="15"/>
      <c r="J21" s="15"/>
    </row>
    <row r="22" spans="1:10" ht="15">
      <c r="A22" s="19" t="s">
        <v>55</v>
      </c>
      <c r="B22" s="45">
        <f>'[1]BS '!B30</f>
        <v>15449145</v>
      </c>
      <c r="C22" s="44"/>
      <c r="D22" s="34">
        <f>'[1]BS '!D30</f>
        <v>15661109</v>
      </c>
      <c r="E22" s="15"/>
      <c r="F22" s="15"/>
      <c r="G22" s="15"/>
      <c r="H22" s="15"/>
      <c r="I22" s="15"/>
      <c r="J22" s="15"/>
    </row>
    <row r="23" spans="1:10" ht="15">
      <c r="A23" s="19" t="s">
        <v>85</v>
      </c>
      <c r="B23" s="45">
        <f>'[1]BS '!B31</f>
        <v>256440</v>
      </c>
      <c r="C23" s="44"/>
      <c r="D23" s="34">
        <f>'[1]BS '!D31</f>
        <v>229992</v>
      </c>
      <c r="E23" s="15"/>
      <c r="F23" s="15"/>
      <c r="G23" s="15"/>
      <c r="H23" s="15"/>
      <c r="I23" s="15"/>
      <c r="J23" s="15"/>
    </row>
    <row r="24" spans="1:10" ht="15">
      <c r="A24" s="19" t="s">
        <v>56</v>
      </c>
      <c r="B24" s="45">
        <f>'[1]BS '!B32</f>
        <v>41640445</v>
      </c>
      <c r="C24" s="44"/>
      <c r="D24" s="34">
        <f>'[1]BS '!D32</f>
        <v>41839251</v>
      </c>
      <c r="E24" s="15"/>
      <c r="F24" s="15"/>
      <c r="G24" s="15"/>
      <c r="H24" s="15"/>
      <c r="I24" s="15"/>
      <c r="J24" s="15"/>
    </row>
    <row r="25" spans="1:10" ht="15">
      <c r="A25" s="19" t="s">
        <v>57</v>
      </c>
      <c r="B25" s="45">
        <f>'[1]BS '!B33</f>
        <v>4441949</v>
      </c>
      <c r="C25" s="76"/>
      <c r="D25" s="34">
        <f>'[1]BS '!D33</f>
        <v>4011473</v>
      </c>
      <c r="E25" s="15"/>
      <c r="F25" s="15"/>
      <c r="G25" s="15"/>
      <c r="H25" s="15"/>
      <c r="I25" s="15"/>
      <c r="J25" s="15"/>
    </row>
    <row r="26" spans="1:10" ht="15">
      <c r="A26" s="13"/>
      <c r="B26" s="77">
        <f>SUM(B21:B25)</f>
        <v>105677657</v>
      </c>
      <c r="C26" s="76"/>
      <c r="D26" s="29">
        <f>SUM(D21:D25)</f>
        <v>104579975</v>
      </c>
      <c r="E26" s="15"/>
      <c r="F26" s="15"/>
      <c r="G26" s="15"/>
      <c r="H26" s="15"/>
      <c r="I26" s="15"/>
      <c r="J26" s="15"/>
    </row>
    <row r="27" spans="1:10" ht="15">
      <c r="A27" s="59"/>
      <c r="B27" s="22"/>
      <c r="C27" s="78"/>
      <c r="D27" s="19"/>
      <c r="E27" s="15"/>
      <c r="F27" s="15"/>
      <c r="G27" s="15"/>
      <c r="H27" s="15"/>
      <c r="I27" s="15"/>
      <c r="J27" s="15"/>
    </row>
    <row r="28" spans="1:10" ht="8.25" customHeight="1">
      <c r="A28" s="13"/>
      <c r="B28" s="76"/>
      <c r="C28" s="76"/>
      <c r="D28" s="36"/>
      <c r="E28" s="15"/>
      <c r="F28" s="15"/>
      <c r="G28" s="15"/>
      <c r="H28" s="15"/>
      <c r="I28" s="15"/>
      <c r="J28" s="15"/>
    </row>
    <row r="29" spans="1:4" ht="15">
      <c r="A29" s="22" t="s">
        <v>23</v>
      </c>
      <c r="B29" s="44"/>
      <c r="C29" s="44"/>
      <c r="D29" s="37"/>
    </row>
    <row r="30" spans="1:57" s="61" customFormat="1" ht="5.25" customHeight="1" thickBot="1">
      <c r="A30" s="19"/>
      <c r="B30" s="44"/>
      <c r="C30" s="44"/>
      <c r="D30" s="37"/>
      <c r="E30" s="1"/>
      <c r="F30" s="1"/>
      <c r="G30" s="1"/>
      <c r="H30" s="1"/>
      <c r="I30" s="1"/>
      <c r="J30" s="5"/>
      <c r="K30" s="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11" s="1" customFormat="1" ht="15.75" hidden="1" thickTop="1">
      <c r="A31" s="117" t="s">
        <v>84</v>
      </c>
      <c r="B31" s="44"/>
      <c r="C31" s="44"/>
      <c r="D31" s="37"/>
      <c r="J31" s="5"/>
      <c r="K31" s="4"/>
    </row>
    <row r="32" spans="1:11" s="1" customFormat="1" ht="15" hidden="1">
      <c r="A32" s="117" t="s">
        <v>83</v>
      </c>
      <c r="B32" s="44"/>
      <c r="C32" s="44"/>
      <c r="D32" s="37"/>
      <c r="J32" s="5"/>
      <c r="K32" s="4"/>
    </row>
    <row r="33" spans="1:10" ht="15.75" thickTop="1">
      <c r="A33" s="19" t="s">
        <v>52</v>
      </c>
      <c r="B33" s="45">
        <f>'[1]BS '!B39</f>
        <v>35872937</v>
      </c>
      <c r="C33" s="44"/>
      <c r="D33" s="34">
        <f>'[1]BS '!D39</f>
        <v>40737494.78</v>
      </c>
      <c r="E33" s="2"/>
      <c r="F33" s="2"/>
      <c r="G33" s="2"/>
      <c r="H33" s="2"/>
      <c r="I33" s="2"/>
      <c r="J33" s="2"/>
    </row>
    <row r="34" spans="1:10" ht="15">
      <c r="A34" s="19" t="s">
        <v>65</v>
      </c>
      <c r="B34" s="45">
        <f>'[1]BS '!B40</f>
        <v>225475</v>
      </c>
      <c r="C34" s="44"/>
      <c r="D34" s="34">
        <f>'[1]BS '!D40</f>
        <v>227957</v>
      </c>
      <c r="E34" s="2"/>
      <c r="F34" s="2"/>
      <c r="G34" s="2"/>
      <c r="H34" s="2"/>
      <c r="I34" s="2"/>
      <c r="J34" s="2"/>
    </row>
    <row r="35" spans="1:10" ht="15">
      <c r="A35" s="19" t="s">
        <v>69</v>
      </c>
      <c r="B35" s="45"/>
      <c r="C35" s="44"/>
      <c r="D35" s="34"/>
      <c r="E35" s="2"/>
      <c r="F35" s="2"/>
      <c r="G35" s="2"/>
      <c r="H35" s="2"/>
      <c r="I35" s="2"/>
      <c r="J35" s="2"/>
    </row>
    <row r="36" spans="1:10" ht="15">
      <c r="A36" s="19" t="s">
        <v>76</v>
      </c>
      <c r="B36" s="45">
        <f>'[1]BS '!B42</f>
        <v>2880071</v>
      </c>
      <c r="C36" s="44"/>
      <c r="D36" s="34">
        <f>'[1]BS '!D42</f>
        <v>1864.81</v>
      </c>
      <c r="E36" s="2"/>
      <c r="F36" s="2"/>
      <c r="G36" s="2"/>
      <c r="H36" s="2"/>
      <c r="I36" s="2"/>
      <c r="J36" s="2"/>
    </row>
    <row r="37" spans="1:10" ht="15">
      <c r="A37" s="19" t="s">
        <v>77</v>
      </c>
      <c r="B37" s="45">
        <f>'[1]BS '!B43</f>
        <v>34571489</v>
      </c>
      <c r="C37" s="44"/>
      <c r="D37" s="34">
        <f>'[1]BS '!D43</f>
        <v>29488018.13</v>
      </c>
      <c r="E37" s="2"/>
      <c r="F37" s="2"/>
      <c r="G37" s="2"/>
      <c r="H37" s="2"/>
      <c r="I37" s="2"/>
      <c r="J37" s="2"/>
    </row>
    <row r="38" spans="1:10" ht="15">
      <c r="A38" s="19" t="s">
        <v>80</v>
      </c>
      <c r="B38" s="45">
        <f>'[1]BS '!B44</f>
        <v>100079</v>
      </c>
      <c r="C38" s="44"/>
      <c r="D38" s="34">
        <f>'[1]BS '!D44</f>
        <v>307931</v>
      </c>
      <c r="E38" s="2"/>
      <c r="F38" s="2"/>
      <c r="G38" s="2"/>
      <c r="H38" s="2"/>
      <c r="I38" s="2"/>
      <c r="J38" s="2"/>
    </row>
    <row r="39" spans="1:10" ht="15">
      <c r="A39" s="31"/>
      <c r="B39" s="79">
        <f>SUM(B30:B38)</f>
        <v>73650051</v>
      </c>
      <c r="C39" s="52"/>
      <c r="D39" s="38">
        <f>SUM(D30:D38)</f>
        <v>70763265.72</v>
      </c>
      <c r="E39" s="2"/>
      <c r="F39" s="2"/>
      <c r="G39" s="2"/>
      <c r="H39" s="2"/>
      <c r="I39" s="2"/>
      <c r="J39" s="2"/>
    </row>
    <row r="40" spans="1:10" ht="15">
      <c r="A40" s="59"/>
      <c r="B40" s="22"/>
      <c r="C40" s="78"/>
      <c r="D40" s="19"/>
      <c r="E40" s="2"/>
      <c r="F40" s="2"/>
      <c r="G40" s="2"/>
      <c r="H40" s="2"/>
      <c r="I40" s="2"/>
      <c r="J40" s="2"/>
    </row>
    <row r="41" spans="1:10" ht="15">
      <c r="A41" s="19"/>
      <c r="B41" s="52"/>
      <c r="C41" s="52"/>
      <c r="D41" s="25"/>
      <c r="E41" s="2"/>
      <c r="F41" s="2"/>
      <c r="G41" s="2"/>
      <c r="H41" s="2"/>
      <c r="I41" s="2"/>
      <c r="J41" s="2"/>
    </row>
    <row r="42" spans="1:10" ht="15">
      <c r="A42" s="3" t="s">
        <v>24</v>
      </c>
      <c r="B42" s="66">
        <f>+B26-B39</f>
        <v>32027606</v>
      </c>
      <c r="C42" s="75"/>
      <c r="D42" s="26">
        <f>+D26-D39</f>
        <v>33816709.28</v>
      </c>
      <c r="E42" s="2"/>
      <c r="F42" s="2"/>
      <c r="G42" s="2"/>
      <c r="H42" s="2"/>
      <c r="I42" s="2"/>
      <c r="J42" s="2"/>
    </row>
    <row r="43" spans="1:10" ht="15">
      <c r="A43" s="19"/>
      <c r="B43" s="52"/>
      <c r="C43" s="52"/>
      <c r="D43" s="25"/>
      <c r="E43" s="2"/>
      <c r="F43" s="2"/>
      <c r="G43" s="2"/>
      <c r="H43" s="2"/>
      <c r="I43" s="2"/>
      <c r="J43" s="2"/>
    </row>
    <row r="44" spans="1:10" ht="6.75" customHeight="1">
      <c r="A44" s="19"/>
      <c r="B44" s="52"/>
      <c r="C44" s="52"/>
      <c r="D44" s="25"/>
      <c r="E44" s="2"/>
      <c r="F44" s="2"/>
      <c r="G44" s="2"/>
      <c r="H44" s="2"/>
      <c r="I44" s="2"/>
      <c r="J44" s="2"/>
    </row>
    <row r="45" spans="1:10" ht="15">
      <c r="A45" s="22" t="s">
        <v>25</v>
      </c>
      <c r="B45" s="52"/>
      <c r="C45" s="52"/>
      <c r="D45" s="25"/>
      <c r="E45" s="2"/>
      <c r="F45" s="2"/>
      <c r="G45" s="2"/>
      <c r="H45" s="2"/>
      <c r="I45" s="2"/>
      <c r="J45" s="2"/>
    </row>
    <row r="46" spans="1:10" ht="15" customHeight="1">
      <c r="A46" s="19" t="s">
        <v>26</v>
      </c>
      <c r="B46" s="45">
        <f>'[1]BS '!B53</f>
        <v>8920086</v>
      </c>
      <c r="C46" s="52"/>
      <c r="D46" s="34">
        <f>'[1]BS '!D53</f>
        <v>8986940.87</v>
      </c>
      <c r="E46" s="2"/>
      <c r="F46" s="2"/>
      <c r="G46" s="2"/>
      <c r="H46" s="2"/>
      <c r="I46" s="2"/>
      <c r="J46" s="2"/>
    </row>
    <row r="47" spans="1:10" ht="15" customHeight="1">
      <c r="A47" s="19" t="s">
        <v>69</v>
      </c>
      <c r="B47" s="45"/>
      <c r="C47" s="52"/>
      <c r="D47" s="34"/>
      <c r="E47" s="2"/>
      <c r="F47" s="2"/>
      <c r="G47" s="2"/>
      <c r="H47" s="2"/>
      <c r="I47" s="2"/>
      <c r="J47" s="2"/>
    </row>
    <row r="48" spans="1:10" ht="15" customHeight="1">
      <c r="A48" s="19" t="s">
        <v>81</v>
      </c>
      <c r="B48" s="45">
        <f>'[1]BS '!B55</f>
        <v>21556801</v>
      </c>
      <c r="C48" s="52"/>
      <c r="D48" s="34">
        <f>'[1]BS '!D55</f>
        <v>21936015.400000002</v>
      </c>
      <c r="E48" s="2"/>
      <c r="F48" s="2"/>
      <c r="G48" s="2"/>
      <c r="H48" s="2"/>
      <c r="I48" s="2"/>
      <c r="J48" s="2"/>
    </row>
    <row r="49" spans="1:10" ht="15">
      <c r="A49" s="19" t="s">
        <v>82</v>
      </c>
      <c r="B49" s="45">
        <f>'[1]BS '!B56</f>
        <v>0</v>
      </c>
      <c r="C49" s="52"/>
      <c r="D49" s="34">
        <f>'[1]BS '!D56</f>
        <v>0</v>
      </c>
      <c r="E49" s="2"/>
      <c r="F49" s="2"/>
      <c r="G49" s="2"/>
      <c r="H49" s="2"/>
      <c r="I49" s="2"/>
      <c r="J49" s="2"/>
    </row>
    <row r="50" spans="1:10" ht="15">
      <c r="A50" s="19"/>
      <c r="B50" s="79">
        <f>SUM(B46:B49)</f>
        <v>30476887</v>
      </c>
      <c r="C50" s="52"/>
      <c r="D50" s="38">
        <f>SUM(D46:D49)</f>
        <v>30922956.270000003</v>
      </c>
      <c r="E50" s="2"/>
      <c r="F50" s="2"/>
      <c r="G50" s="2"/>
      <c r="H50" s="2"/>
      <c r="I50" s="2"/>
      <c r="J50" s="2"/>
    </row>
    <row r="51" spans="1:10" ht="15">
      <c r="A51" s="20"/>
      <c r="B51" s="52"/>
      <c r="C51" s="52"/>
      <c r="D51" s="25"/>
      <c r="E51" s="2"/>
      <c r="F51" s="2"/>
      <c r="G51" s="2"/>
      <c r="H51" s="2"/>
      <c r="I51" s="2"/>
      <c r="J51" s="2"/>
    </row>
    <row r="52" spans="1:10" ht="15.75" thickBot="1">
      <c r="A52" s="20"/>
      <c r="B52" s="56">
        <f>+B16+B42-B50</f>
        <v>99012986</v>
      </c>
      <c r="C52" s="75"/>
      <c r="D52" s="39">
        <f>+D16+D42-D50</f>
        <v>100486723.22401828</v>
      </c>
      <c r="E52" s="2"/>
      <c r="F52" s="2"/>
      <c r="G52" s="2"/>
      <c r="H52" s="2"/>
      <c r="I52" s="2"/>
      <c r="J52" s="2"/>
    </row>
    <row r="53" spans="1:10" ht="15">
      <c r="A53" s="20"/>
      <c r="B53" s="52"/>
      <c r="C53" s="52"/>
      <c r="D53" s="25"/>
      <c r="E53" s="2"/>
      <c r="F53" s="2"/>
      <c r="G53" s="2"/>
      <c r="H53" s="2"/>
      <c r="I53" s="2"/>
      <c r="J53" s="2"/>
    </row>
    <row r="54" spans="1:10" ht="5.25" customHeight="1">
      <c r="A54" s="20"/>
      <c r="B54" s="52"/>
      <c r="C54" s="52"/>
      <c r="D54" s="25"/>
      <c r="E54" s="2"/>
      <c r="F54" s="2"/>
      <c r="G54" s="2"/>
      <c r="H54" s="2"/>
      <c r="I54" s="2"/>
      <c r="J54" s="2"/>
    </row>
    <row r="55" spans="1:10" ht="15">
      <c r="A55" s="22" t="s">
        <v>27</v>
      </c>
      <c r="B55" s="52"/>
      <c r="C55" s="52"/>
      <c r="D55" s="25"/>
      <c r="E55" s="2"/>
      <c r="F55" s="2"/>
      <c r="G55" s="2"/>
      <c r="H55" s="2"/>
      <c r="I55" s="2"/>
      <c r="J55" s="2"/>
    </row>
    <row r="56" spans="1:10" ht="3.75" customHeight="1">
      <c r="A56" s="19"/>
      <c r="B56" s="52"/>
      <c r="C56" s="52"/>
      <c r="D56" s="25"/>
      <c r="E56" s="2"/>
      <c r="F56" s="2"/>
      <c r="G56" s="2"/>
      <c r="H56" s="2"/>
      <c r="I56" s="2"/>
      <c r="J56" s="2"/>
    </row>
    <row r="57" spans="1:10" ht="15">
      <c r="A57" s="19" t="s">
        <v>28</v>
      </c>
      <c r="B57" s="52">
        <f>'[1]BS '!B64</f>
        <v>75901801</v>
      </c>
      <c r="C57" s="52"/>
      <c r="D57" s="25">
        <f>'[1]BS '!D64</f>
        <v>75901801</v>
      </c>
      <c r="E57" s="2"/>
      <c r="F57" s="2"/>
      <c r="G57" s="2"/>
      <c r="H57" s="2"/>
      <c r="I57" s="2"/>
      <c r="J57" s="2"/>
    </row>
    <row r="58" spans="1:10" ht="15">
      <c r="A58" s="19" t="s">
        <v>29</v>
      </c>
      <c r="B58" s="52">
        <f>'[1]BS '!B65</f>
        <v>1224215</v>
      </c>
      <c r="C58" s="52"/>
      <c r="D58" s="25">
        <f>'[1]BS '!D65</f>
        <v>1224215.18</v>
      </c>
      <c r="E58" s="2"/>
      <c r="F58" s="2"/>
      <c r="G58" s="2"/>
      <c r="H58" s="2"/>
      <c r="I58" s="2"/>
      <c r="J58" s="2"/>
    </row>
    <row r="59" spans="1:10" ht="15">
      <c r="A59" s="19" t="s">
        <v>58</v>
      </c>
      <c r="B59" s="53">
        <f>'[1]BS '!B66</f>
        <v>21548547</v>
      </c>
      <c r="C59" s="52"/>
      <c r="D59" s="40">
        <f>'[1]BS '!D66</f>
        <v>23034909.64129533</v>
      </c>
      <c r="E59" s="2"/>
      <c r="F59" s="2"/>
      <c r="G59" s="2"/>
      <c r="H59" s="2"/>
      <c r="I59" s="2"/>
      <c r="J59" s="2"/>
    </row>
    <row r="60" spans="1:10" ht="15">
      <c r="A60" s="19" t="s">
        <v>30</v>
      </c>
      <c r="B60" s="54">
        <f>SUM(B57:B59)</f>
        <v>98674563</v>
      </c>
      <c r="C60" s="54"/>
      <c r="D60" s="93">
        <f>SUM(D57:D59)</f>
        <v>100160925.82129534</v>
      </c>
      <c r="E60" s="2"/>
      <c r="F60" s="2"/>
      <c r="G60" s="2"/>
      <c r="H60" s="2"/>
      <c r="I60" s="2"/>
      <c r="J60" s="2"/>
    </row>
    <row r="61" spans="1:10" ht="15">
      <c r="A61" s="19" t="s">
        <v>9</v>
      </c>
      <c r="B61" s="53">
        <f>'[1]BS '!$B$68</f>
        <v>338423</v>
      </c>
      <c r="C61" s="52"/>
      <c r="D61" s="40">
        <f>'[1]BS '!D68</f>
        <v>325797.13032790023</v>
      </c>
      <c r="E61" s="2"/>
      <c r="F61" s="2"/>
      <c r="G61" s="2"/>
      <c r="H61" s="2"/>
      <c r="I61" s="2"/>
      <c r="J61" s="2"/>
    </row>
    <row r="62" spans="1:10" ht="15.75" thickBot="1">
      <c r="A62" s="19"/>
      <c r="B62" s="80">
        <f>SUM(B60:B61)</f>
        <v>99012986</v>
      </c>
      <c r="C62" s="44"/>
      <c r="D62" s="62">
        <f>SUM(D60:D61)</f>
        <v>100486722.95162323</v>
      </c>
      <c r="E62" s="17"/>
      <c r="F62" s="17"/>
      <c r="G62" s="17"/>
      <c r="H62" s="17"/>
      <c r="I62" s="17"/>
      <c r="J62" s="17"/>
    </row>
    <row r="63" spans="1:10" ht="15">
      <c r="A63" s="19"/>
      <c r="B63" s="44"/>
      <c r="C63" s="44"/>
      <c r="D63" s="37"/>
      <c r="E63" s="17"/>
      <c r="F63" s="17"/>
      <c r="G63" s="17"/>
      <c r="H63" s="17"/>
      <c r="I63" s="17"/>
      <c r="J63" s="17"/>
    </row>
    <row r="64" spans="1:10" ht="10.5" customHeight="1">
      <c r="A64" s="19"/>
      <c r="B64" s="45"/>
      <c r="C64" s="44"/>
      <c r="D64" s="34"/>
      <c r="E64" s="2"/>
      <c r="F64" s="2"/>
      <c r="G64" s="2"/>
      <c r="H64" s="2"/>
      <c r="I64" s="2"/>
      <c r="J64" s="2"/>
    </row>
    <row r="65" spans="1:10" ht="15">
      <c r="A65" s="30" t="s">
        <v>31</v>
      </c>
      <c r="B65" s="72"/>
      <c r="C65" s="72"/>
      <c r="D65" s="2"/>
      <c r="E65" s="2"/>
      <c r="F65" s="2"/>
      <c r="G65" s="2"/>
      <c r="H65" s="2"/>
      <c r="I65" s="2"/>
      <c r="J65" s="2"/>
    </row>
    <row r="66" spans="1:10" ht="15">
      <c r="A66" s="22" t="s">
        <v>93</v>
      </c>
      <c r="B66" s="72"/>
      <c r="C66" s="72"/>
      <c r="D66" s="2"/>
      <c r="E66" s="2"/>
      <c r="F66" s="2"/>
      <c r="G66" s="2"/>
      <c r="H66" s="2"/>
      <c r="I66" s="2"/>
      <c r="J66" s="2"/>
    </row>
    <row r="67" spans="1:10" ht="15">
      <c r="A67" s="13"/>
      <c r="B67" s="57"/>
      <c r="C67" s="72"/>
      <c r="D67" s="57"/>
      <c r="E67" s="2"/>
      <c r="F67" s="2"/>
      <c r="G67" s="2"/>
      <c r="H67" s="2"/>
      <c r="I67" s="2"/>
      <c r="J67" s="2"/>
    </row>
    <row r="68" spans="1:10" ht="15">
      <c r="A68" s="13"/>
      <c r="B68" s="81"/>
      <c r="C68" s="81"/>
      <c r="D68" s="81"/>
      <c r="E68" s="18"/>
      <c r="F68" s="18"/>
      <c r="G68" s="18"/>
      <c r="H68" s="18"/>
      <c r="I68" s="18"/>
      <c r="J68" s="18"/>
    </row>
    <row r="69" spans="1:10" ht="15">
      <c r="A69" s="13"/>
      <c r="B69" s="82"/>
      <c r="C69" s="72"/>
      <c r="D69" s="94"/>
      <c r="E69" s="2"/>
      <c r="F69" s="2"/>
      <c r="G69" s="2"/>
      <c r="H69" s="2"/>
      <c r="I69" s="2"/>
      <c r="J69" s="2"/>
    </row>
    <row r="70" spans="1:10" ht="15">
      <c r="A70" s="13"/>
      <c r="B70" s="72"/>
      <c r="C70" s="72"/>
      <c r="D70" s="2"/>
      <c r="E70" s="2"/>
      <c r="F70" s="2"/>
      <c r="G70" s="2"/>
      <c r="H70" s="2"/>
      <c r="I70" s="2"/>
      <c r="J70" s="2"/>
    </row>
    <row r="71" spans="1:10" ht="15">
      <c r="A71" s="13"/>
      <c r="B71" s="72"/>
      <c r="C71" s="72"/>
      <c r="D71" s="2"/>
      <c r="E71" s="2"/>
      <c r="F71" s="2"/>
      <c r="G71" s="2"/>
      <c r="H71" s="2"/>
      <c r="I71" s="2"/>
      <c r="J71" s="2"/>
    </row>
    <row r="72" spans="1:10" ht="15">
      <c r="A72" s="13"/>
      <c r="B72" s="81"/>
      <c r="C72" s="81"/>
      <c r="D72" s="18"/>
      <c r="E72" s="18"/>
      <c r="F72" s="18"/>
      <c r="G72" s="18"/>
      <c r="H72" s="18"/>
      <c r="I72" s="18"/>
      <c r="J72" s="18"/>
    </row>
    <row r="73" spans="1:10" ht="15">
      <c r="A73" s="13"/>
      <c r="B73" s="81"/>
      <c r="C73" s="81"/>
      <c r="D73" s="18"/>
      <c r="E73" s="18"/>
      <c r="F73" s="18"/>
      <c r="G73" s="18"/>
      <c r="H73" s="18"/>
      <c r="I73" s="18"/>
      <c r="J73" s="18"/>
    </row>
    <row r="74" spans="1:10" ht="15">
      <c r="A74" s="13"/>
      <c r="B74" s="81"/>
      <c r="C74" s="81"/>
      <c r="D74" s="18"/>
      <c r="E74" s="18"/>
      <c r="F74" s="18"/>
      <c r="G74" s="18"/>
      <c r="H74" s="18"/>
      <c r="I74" s="18"/>
      <c r="J74" s="18"/>
    </row>
    <row r="75" spans="1:10" ht="15">
      <c r="A75" s="13"/>
      <c r="B75" s="81"/>
      <c r="C75" s="81"/>
      <c r="D75" s="18"/>
      <c r="E75" s="18"/>
      <c r="F75" s="18"/>
      <c r="G75" s="18"/>
      <c r="H75" s="18"/>
      <c r="I75" s="18"/>
      <c r="J75" s="18"/>
    </row>
    <row r="76" spans="1:10" ht="15">
      <c r="A76" s="13"/>
      <c r="B76" s="81"/>
      <c r="C76" s="81"/>
      <c r="D76" s="18"/>
      <c r="E76" s="18"/>
      <c r="F76" s="18"/>
      <c r="G76" s="18"/>
      <c r="H76" s="18"/>
      <c r="I76" s="18"/>
      <c r="J76" s="18"/>
    </row>
    <row r="77" spans="1:10" ht="15">
      <c r="A77" s="16"/>
      <c r="B77" s="72"/>
      <c r="C77" s="72"/>
      <c r="D77" s="2"/>
      <c r="E77" s="2"/>
      <c r="F77" s="2"/>
      <c r="G77" s="2"/>
      <c r="H77" s="2"/>
      <c r="I77" s="2"/>
      <c r="J77" s="2"/>
    </row>
    <row r="78" spans="1:10" ht="14.25">
      <c r="A78" s="13"/>
      <c r="B78" s="2"/>
      <c r="C78" s="2"/>
      <c r="D78" s="2"/>
      <c r="E78" s="2"/>
      <c r="F78" s="2"/>
      <c r="G78" s="2"/>
      <c r="H78" s="2"/>
      <c r="I78" s="2"/>
      <c r="J78" s="2"/>
    </row>
    <row r="79" spans="1:10" ht="14.25">
      <c r="A79" s="13"/>
      <c r="B79" s="2"/>
      <c r="C79" s="2"/>
      <c r="D79" s="2"/>
      <c r="E79" s="2"/>
      <c r="F79" s="2"/>
      <c r="G79" s="2"/>
      <c r="H79" s="2"/>
      <c r="I79" s="2"/>
      <c r="J79" s="2"/>
    </row>
    <row r="80" spans="2:10" ht="14.25">
      <c r="B80" s="18"/>
      <c r="C80" s="18"/>
      <c r="D80" s="18"/>
      <c r="E80" s="5"/>
      <c r="F80" s="5"/>
      <c r="G80" s="5"/>
      <c r="J80" s="4"/>
    </row>
    <row r="81" spans="2:10" ht="14.25">
      <c r="B81" s="2"/>
      <c r="C81" s="2"/>
      <c r="D81" s="2"/>
      <c r="E81" s="2"/>
      <c r="F81" s="2"/>
      <c r="G81" s="2"/>
      <c r="H81" s="2"/>
      <c r="I81" s="2"/>
      <c r="J81" s="2"/>
    </row>
    <row r="82" spans="5:9" ht="14.25">
      <c r="E82" s="5"/>
      <c r="F82" s="5"/>
      <c r="G82" s="5"/>
      <c r="H82" s="5"/>
      <c r="I82" s="5"/>
    </row>
    <row r="83" spans="1:10" ht="14.25">
      <c r="A83" s="6"/>
      <c r="B83" s="18"/>
      <c r="C83" s="18"/>
      <c r="D83" s="18"/>
      <c r="E83" s="5"/>
      <c r="F83" s="5"/>
      <c r="G83" s="5"/>
      <c r="J83" s="5"/>
    </row>
    <row r="84" spans="1:10" ht="14.25">
      <c r="A84" s="6"/>
      <c r="B84" s="18"/>
      <c r="C84" s="18"/>
      <c r="D84" s="18"/>
      <c r="E84" s="5"/>
      <c r="F84" s="5"/>
      <c r="G84" s="5"/>
      <c r="J84" s="5"/>
    </row>
    <row r="85" spans="2:10" ht="14.25">
      <c r="B85" s="18"/>
      <c r="C85" s="18"/>
      <c r="D85" s="18"/>
      <c r="E85" s="5"/>
      <c r="F85" s="5"/>
      <c r="G85" s="5"/>
      <c r="J85" s="5"/>
    </row>
  </sheetData>
  <printOptions/>
  <pageMargins left="1.141732283464567" right="0.31496062992125984" top="0.31496062992125984" bottom="0.4330708661417323" header="0.2" footer="0.2362204724409449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2"/>
  <sheetViews>
    <sheetView zoomScale="85" zoomScaleNormal="85" workbookViewId="0" topLeftCell="A1">
      <pane xSplit="3" ySplit="11" topLeftCell="D24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C29" sqref="C29"/>
    </sheetView>
  </sheetViews>
  <sheetFormatPr defaultColWidth="9.140625" defaultRowHeight="12.75"/>
  <cols>
    <col min="1" max="1" width="1.421875" style="19" customWidth="1"/>
    <col min="2" max="2" width="2.00390625" style="19" customWidth="1"/>
    <col min="3" max="3" width="43.57421875" style="19" customWidth="1"/>
    <col min="4" max="4" width="13.7109375" style="19" bestFit="1" customWidth="1"/>
    <col min="5" max="5" width="0.9921875" style="19" customWidth="1"/>
    <col min="6" max="6" width="13.8515625" style="19" customWidth="1"/>
    <col min="7" max="7" width="0.9921875" style="19" customWidth="1"/>
    <col min="8" max="8" width="14.00390625" style="19" customWidth="1"/>
    <col min="9" max="9" width="0.9921875" style="19" customWidth="1"/>
    <col min="10" max="10" width="14.00390625" style="19" customWidth="1"/>
    <col min="11" max="11" width="7.57421875" style="19" customWidth="1"/>
    <col min="12" max="12" width="14.28125" style="19" bestFit="1" customWidth="1"/>
    <col min="13" max="16384" width="7.57421875" style="19" customWidth="1"/>
  </cols>
  <sheetData>
    <row r="1" spans="2:10" ht="15">
      <c r="B1" s="22" t="str">
        <f>+'IS'!A1</f>
        <v>DAIBOCHI PLASTIC AND PACKAGING INDUSTRY BHD (12994-W)</v>
      </c>
      <c r="D1" s="55"/>
      <c r="E1" s="55"/>
      <c r="F1" s="55"/>
      <c r="G1" s="55"/>
      <c r="H1" s="55"/>
      <c r="I1" s="55"/>
      <c r="J1" s="55"/>
    </row>
    <row r="2" spans="2:10" ht="14.25">
      <c r="B2" s="19" t="str">
        <f>+'IS'!A2</f>
        <v>Quarterly Report for the first quarter ended 31 March 2005</v>
      </c>
      <c r="D2" s="55"/>
      <c r="E2" s="55"/>
      <c r="F2" s="55"/>
      <c r="G2" s="55"/>
      <c r="H2" s="55"/>
      <c r="I2" s="55"/>
      <c r="J2" s="55"/>
    </row>
    <row r="3" spans="2:10" ht="3.75" customHeight="1">
      <c r="B3" s="22"/>
      <c r="D3" s="55"/>
      <c r="E3" s="55"/>
      <c r="F3" s="55"/>
      <c r="G3" s="55"/>
      <c r="H3" s="55"/>
      <c r="I3" s="55"/>
      <c r="J3" s="55"/>
    </row>
    <row r="4" spans="2:10" ht="15">
      <c r="B4" s="22" t="s">
        <v>75</v>
      </c>
      <c r="D4" s="55"/>
      <c r="E4" s="55"/>
      <c r="F4" s="55"/>
      <c r="G4" s="55"/>
      <c r="H4" s="55"/>
      <c r="I4" s="55"/>
      <c r="J4" s="55"/>
    </row>
    <row r="5" spans="4:10" ht="14.25">
      <c r="D5" s="55"/>
      <c r="E5" s="55"/>
      <c r="F5" s="55"/>
      <c r="G5" s="55"/>
      <c r="H5" s="55"/>
      <c r="I5" s="55"/>
      <c r="J5" s="55"/>
    </row>
    <row r="6" spans="3:10" ht="15">
      <c r="C6" s="22"/>
      <c r="D6" s="55"/>
      <c r="E6" s="55"/>
      <c r="F6" s="55"/>
      <c r="G6" s="55"/>
      <c r="H6" s="55"/>
      <c r="I6" s="55"/>
      <c r="J6" s="55"/>
    </row>
    <row r="7" spans="4:10" ht="45">
      <c r="D7" s="32"/>
      <c r="E7" s="98"/>
      <c r="F7" s="102" t="s">
        <v>32</v>
      </c>
      <c r="G7" s="96"/>
      <c r="H7" s="101" t="s">
        <v>33</v>
      </c>
      <c r="I7" s="83"/>
      <c r="J7" s="32"/>
    </row>
    <row r="8" spans="4:10" s="58" customFormat="1" ht="14.25">
      <c r="D8" s="32"/>
      <c r="E8" s="32"/>
      <c r="F8" s="32"/>
      <c r="G8" s="32"/>
      <c r="H8" s="84"/>
      <c r="I8" s="84"/>
      <c r="J8" s="32"/>
    </row>
    <row r="9" spans="4:10" s="50" customFormat="1" ht="15">
      <c r="D9" s="95" t="s">
        <v>34</v>
      </c>
      <c r="E9" s="95"/>
      <c r="F9" s="95" t="s">
        <v>34</v>
      </c>
      <c r="G9" s="95"/>
      <c r="H9" s="95" t="s">
        <v>35</v>
      </c>
      <c r="I9" s="95"/>
      <c r="J9" s="96"/>
    </row>
    <row r="10" spans="4:10" s="50" customFormat="1" ht="15">
      <c r="D10" s="97" t="s">
        <v>36</v>
      </c>
      <c r="E10" s="95"/>
      <c r="F10" s="97" t="s">
        <v>37</v>
      </c>
      <c r="G10" s="95"/>
      <c r="H10" s="97" t="s">
        <v>38</v>
      </c>
      <c r="I10" s="95"/>
      <c r="J10" s="97" t="s">
        <v>39</v>
      </c>
    </row>
    <row r="11" spans="4:10" s="50" customFormat="1" ht="15">
      <c r="D11" s="95" t="s">
        <v>3</v>
      </c>
      <c r="E11" s="95"/>
      <c r="F11" s="95" t="s">
        <v>3</v>
      </c>
      <c r="G11" s="95"/>
      <c r="H11" s="95" t="s">
        <v>3</v>
      </c>
      <c r="I11" s="95"/>
      <c r="J11" s="95" t="s">
        <v>3</v>
      </c>
    </row>
    <row r="12" spans="3:10" ht="15">
      <c r="C12" s="87"/>
      <c r="D12" s="32"/>
      <c r="E12" s="32"/>
      <c r="F12" s="32"/>
      <c r="G12" s="32"/>
      <c r="H12" s="32"/>
      <c r="I12" s="32"/>
      <c r="J12" s="32"/>
    </row>
    <row r="13" spans="4:10" ht="14.25">
      <c r="D13" s="55"/>
      <c r="E13" s="55"/>
      <c r="F13" s="55"/>
      <c r="G13" s="55"/>
      <c r="H13" s="55"/>
      <c r="I13" s="55"/>
      <c r="J13" s="55"/>
    </row>
    <row r="14" spans="2:10" ht="15">
      <c r="B14" s="22" t="s">
        <v>95</v>
      </c>
      <c r="D14" s="27">
        <f>+'[1]SCE'!$D$18</f>
        <v>75901801</v>
      </c>
      <c r="E14" s="27"/>
      <c r="F14" s="27">
        <f>+'[1]SCE'!$F$18</f>
        <v>1224215.18</v>
      </c>
      <c r="G14" s="27"/>
      <c r="H14" s="27">
        <f>+'[1]SCE'!$J$18</f>
        <v>23034909.7766269</v>
      </c>
      <c r="I14" s="27"/>
      <c r="J14" s="27">
        <f>SUM(D14:H14)</f>
        <v>100160925.9566269</v>
      </c>
    </row>
    <row r="15" spans="4:10" ht="9.75" customHeight="1">
      <c r="D15" s="27"/>
      <c r="E15" s="27"/>
      <c r="F15" s="27"/>
      <c r="G15" s="27"/>
      <c r="H15" s="27"/>
      <c r="I15" s="27"/>
      <c r="J15" s="67"/>
    </row>
    <row r="16" spans="2:10" ht="15">
      <c r="B16" s="19" t="s">
        <v>104</v>
      </c>
      <c r="D16" s="32">
        <v>0</v>
      </c>
      <c r="E16" s="32"/>
      <c r="F16" s="32">
        <v>0</v>
      </c>
      <c r="G16" s="52"/>
      <c r="H16" s="25">
        <f>'[1]SCE'!$J$24</f>
        <v>-1486363</v>
      </c>
      <c r="I16" s="27"/>
      <c r="J16" s="27">
        <f>SUM(D16:H16)</f>
        <v>-1486363</v>
      </c>
    </row>
    <row r="17" spans="4:10" ht="14.25">
      <c r="D17" s="32"/>
      <c r="E17" s="32"/>
      <c r="F17" s="32"/>
      <c r="G17" s="32"/>
      <c r="H17" s="32"/>
      <c r="I17" s="32"/>
      <c r="J17" s="32"/>
    </row>
    <row r="18" spans="2:12" ht="15.75" thickBot="1">
      <c r="B18" s="22" t="s">
        <v>96</v>
      </c>
      <c r="C18" s="22"/>
      <c r="D18" s="28">
        <f>SUM(D14:D17)</f>
        <v>75901801</v>
      </c>
      <c r="E18" s="28"/>
      <c r="F18" s="28">
        <f>SUM(F14:F17)</f>
        <v>1224215.18</v>
      </c>
      <c r="G18" s="28"/>
      <c r="H18" s="28">
        <f>SUM(H14:H17)</f>
        <v>21548546.7766269</v>
      </c>
      <c r="I18" s="28"/>
      <c r="J18" s="28">
        <f>SUM(J14:J17)</f>
        <v>98674562.9566269</v>
      </c>
      <c r="K18" s="86"/>
      <c r="L18" s="88"/>
    </row>
    <row r="19" spans="4:12" ht="14.25">
      <c r="D19" s="55"/>
      <c r="E19" s="55"/>
      <c r="F19" s="55"/>
      <c r="G19" s="55"/>
      <c r="H19" s="55"/>
      <c r="I19" s="55"/>
      <c r="J19" s="55"/>
      <c r="L19" s="88"/>
    </row>
    <row r="20" spans="4:12" ht="14.25">
      <c r="D20" s="55"/>
      <c r="E20" s="55"/>
      <c r="F20" s="55"/>
      <c r="G20" s="55"/>
      <c r="H20" s="55"/>
      <c r="I20" s="55"/>
      <c r="J20" s="55"/>
      <c r="L20" s="88"/>
    </row>
    <row r="21" spans="4:10" ht="14.25">
      <c r="D21" s="55"/>
      <c r="E21" s="55"/>
      <c r="F21" s="55"/>
      <c r="G21" s="55"/>
      <c r="H21" s="55"/>
      <c r="I21" s="55"/>
      <c r="J21" s="55"/>
    </row>
    <row r="22" spans="4:10" ht="14.25">
      <c r="D22" s="55"/>
      <c r="E22" s="55"/>
      <c r="F22" s="55"/>
      <c r="G22" s="55"/>
      <c r="H22" s="55"/>
      <c r="I22" s="55"/>
      <c r="J22" s="55"/>
    </row>
    <row r="23" spans="4:10" ht="14.25">
      <c r="D23" s="55"/>
      <c r="E23" s="55"/>
      <c r="F23" s="55"/>
      <c r="G23" s="55"/>
      <c r="H23" s="55"/>
      <c r="I23" s="55"/>
      <c r="J23" s="55"/>
    </row>
    <row r="24" spans="2:10" ht="15">
      <c r="B24" s="22" t="s">
        <v>74</v>
      </c>
      <c r="D24" s="27">
        <f>+'[1]SCE'!D31</f>
        <v>75463168</v>
      </c>
      <c r="E24" s="27"/>
      <c r="F24" s="27">
        <f>+'[1]SCE'!F31</f>
        <v>1223602</v>
      </c>
      <c r="G24" s="27"/>
      <c r="H24" s="27">
        <f>+'[1]SCE'!J31</f>
        <v>23550094</v>
      </c>
      <c r="I24" s="27"/>
      <c r="J24" s="27">
        <f>SUM(D24:H24)</f>
        <v>100236864</v>
      </c>
    </row>
    <row r="25" spans="4:10" ht="9.75" customHeight="1">
      <c r="D25" s="32"/>
      <c r="E25" s="32"/>
      <c r="F25" s="32"/>
      <c r="G25" s="27"/>
      <c r="H25" s="27"/>
      <c r="I25" s="27"/>
      <c r="J25" s="67"/>
    </row>
    <row r="26" spans="3:10" ht="14.25">
      <c r="C26" s="19" t="s">
        <v>70</v>
      </c>
      <c r="D26" s="32"/>
      <c r="E26" s="32"/>
      <c r="F26" s="32"/>
      <c r="G26" s="32"/>
      <c r="H26" s="27"/>
      <c r="I26" s="32"/>
      <c r="J26" s="32"/>
    </row>
    <row r="27" spans="2:10" ht="14.25">
      <c r="B27" s="19" t="s">
        <v>12</v>
      </c>
      <c r="C27" s="19" t="s">
        <v>67</v>
      </c>
      <c r="D27" s="27">
        <f>+'[1]SCE'!D34</f>
        <v>437300</v>
      </c>
      <c r="E27" s="27"/>
      <c r="F27" s="27">
        <f>+'[1]SCE'!F34</f>
        <v>0</v>
      </c>
      <c r="G27" s="27"/>
      <c r="H27" s="27">
        <f>+'[1]SCE'!J34</f>
        <v>0</v>
      </c>
      <c r="I27" s="32"/>
      <c r="J27" s="27">
        <f>SUM(D27:H27)</f>
        <v>437300</v>
      </c>
    </row>
    <row r="28" spans="2:10" ht="14.25">
      <c r="B28" s="19" t="s">
        <v>12</v>
      </c>
      <c r="C28" s="19" t="s">
        <v>107</v>
      </c>
      <c r="D28" s="27">
        <f>+'[1]SCE'!D35</f>
        <v>1333</v>
      </c>
      <c r="E28" s="27"/>
      <c r="F28" s="27">
        <f>+'[1]SCE'!F35</f>
        <v>613</v>
      </c>
      <c r="G28" s="27"/>
      <c r="H28" s="27">
        <f>+'[1]SCE'!J35</f>
        <v>0</v>
      </c>
      <c r="I28" s="32"/>
      <c r="J28" s="27">
        <f>SUM(D28:H28)</f>
        <v>1946</v>
      </c>
    </row>
    <row r="29" spans="4:10" ht="14.25">
      <c r="D29" s="27"/>
      <c r="E29" s="27"/>
      <c r="F29" s="32"/>
      <c r="G29" s="27"/>
      <c r="H29" s="27"/>
      <c r="I29" s="32"/>
      <c r="J29" s="27"/>
    </row>
    <row r="30" spans="2:10" ht="14.25">
      <c r="B30" s="19" t="s">
        <v>10</v>
      </c>
      <c r="D30" s="27">
        <f>+'[1]SCE'!D37</f>
        <v>0</v>
      </c>
      <c r="E30" s="32"/>
      <c r="F30" s="27">
        <f>+'[1]SCE'!F37</f>
        <v>0</v>
      </c>
      <c r="G30" s="32"/>
      <c r="H30" s="27">
        <f>+'[1]SCE'!J37</f>
        <v>1229436</v>
      </c>
      <c r="I30" s="27"/>
      <c r="J30" s="27">
        <f>SUM(D30:H30)</f>
        <v>1229436</v>
      </c>
    </row>
    <row r="31" spans="4:10" ht="14.25">
      <c r="D31" s="32"/>
      <c r="E31" s="32"/>
      <c r="F31" s="32"/>
      <c r="G31" s="32"/>
      <c r="H31" s="27"/>
      <c r="I31" s="27"/>
      <c r="J31" s="27"/>
    </row>
    <row r="32" spans="2:12" ht="15.75" thickBot="1">
      <c r="B32" s="22" t="s">
        <v>97</v>
      </c>
      <c r="C32" s="22"/>
      <c r="D32" s="28">
        <f>SUM(D24:D31)</f>
        <v>75901801</v>
      </c>
      <c r="E32" s="28"/>
      <c r="F32" s="28">
        <f>SUM(F24:F31)</f>
        <v>1224215</v>
      </c>
      <c r="G32" s="28"/>
      <c r="H32" s="28">
        <f>SUM(H24:H31)</f>
        <v>24779530</v>
      </c>
      <c r="I32" s="28"/>
      <c r="J32" s="28">
        <f>SUM(J24:J31)</f>
        <v>101905546</v>
      </c>
      <c r="L32" s="88"/>
    </row>
    <row r="33" spans="4:10" s="22" customFormat="1" ht="15">
      <c r="D33" s="85"/>
      <c r="E33" s="27"/>
      <c r="F33" s="85"/>
      <c r="G33" s="27"/>
      <c r="H33" s="85"/>
      <c r="I33" s="85"/>
      <c r="J33" s="27"/>
    </row>
    <row r="34" spans="4:9" ht="14.25">
      <c r="D34" s="34"/>
      <c r="E34" s="34"/>
      <c r="F34" s="34"/>
      <c r="G34" s="34"/>
      <c r="H34" s="27"/>
      <c r="I34" s="27"/>
    </row>
    <row r="35" spans="2:10" ht="15">
      <c r="B35" s="30" t="s">
        <v>40</v>
      </c>
      <c r="D35" s="34"/>
      <c r="E35" s="34"/>
      <c r="F35" s="34"/>
      <c r="G35" s="34"/>
      <c r="H35" s="34"/>
      <c r="I35" s="34"/>
      <c r="J35" s="27"/>
    </row>
    <row r="36" spans="2:10" ht="15">
      <c r="B36" s="22" t="s">
        <v>93</v>
      </c>
      <c r="D36" s="34"/>
      <c r="E36" s="34"/>
      <c r="F36" s="34"/>
      <c r="G36" s="34"/>
      <c r="H36" s="34"/>
      <c r="I36" s="34"/>
      <c r="J36" s="27"/>
    </row>
    <row r="37" spans="2:10" ht="15">
      <c r="B37" s="22"/>
      <c r="D37" s="34"/>
      <c r="E37" s="34"/>
      <c r="F37" s="34"/>
      <c r="G37" s="34"/>
      <c r="H37" s="34"/>
      <c r="I37" s="34"/>
      <c r="J37" s="27"/>
    </row>
    <row r="38" spans="4:10" ht="14.25">
      <c r="D38" s="34"/>
      <c r="E38" s="34"/>
      <c r="F38" s="34"/>
      <c r="G38" s="34"/>
      <c r="H38" s="34"/>
      <c r="I38" s="34"/>
      <c r="J38" s="27"/>
    </row>
    <row r="39" spans="4:10" ht="14.25">
      <c r="D39" s="34"/>
      <c r="E39" s="34"/>
      <c r="F39" s="34"/>
      <c r="G39" s="34"/>
      <c r="H39" s="34"/>
      <c r="I39" s="34"/>
      <c r="J39" s="34"/>
    </row>
    <row r="40" spans="4:10" ht="14.25">
      <c r="D40" s="34"/>
      <c r="E40" s="34"/>
      <c r="F40" s="34"/>
      <c r="G40" s="34"/>
      <c r="H40" s="34"/>
      <c r="I40" s="34"/>
      <c r="J40" s="34"/>
    </row>
    <row r="41" spans="4:10" ht="14.25">
      <c r="D41" s="34"/>
      <c r="E41" s="34"/>
      <c r="F41" s="34"/>
      <c r="G41" s="34"/>
      <c r="H41" s="34"/>
      <c r="I41" s="34"/>
      <c r="J41" s="34"/>
    </row>
    <row r="42" spans="4:10" ht="14.25">
      <c r="D42" s="34"/>
      <c r="E42" s="34"/>
      <c r="F42" s="34"/>
      <c r="G42" s="34"/>
      <c r="H42" s="34"/>
      <c r="I42" s="34"/>
      <c r="J42" s="34"/>
    </row>
    <row r="43" spans="4:10" ht="14.25">
      <c r="D43" s="34"/>
      <c r="E43" s="34"/>
      <c r="F43" s="34"/>
      <c r="G43" s="34"/>
      <c r="H43" s="34"/>
      <c r="I43" s="34"/>
      <c r="J43" s="34"/>
    </row>
    <row r="44" spans="4:10" ht="14.25">
      <c r="D44" s="34"/>
      <c r="E44" s="34"/>
      <c r="F44" s="34"/>
      <c r="G44" s="34"/>
      <c r="H44" s="34"/>
      <c r="I44" s="34"/>
      <c r="J44" s="34"/>
    </row>
    <row r="45" spans="4:10" ht="14.25">
      <c r="D45" s="34"/>
      <c r="E45" s="34"/>
      <c r="F45" s="34"/>
      <c r="G45" s="34"/>
      <c r="H45" s="34"/>
      <c r="I45" s="34"/>
      <c r="J45" s="34"/>
    </row>
    <row r="46" spans="4:10" ht="14.25">
      <c r="D46" s="34"/>
      <c r="E46" s="34"/>
      <c r="F46" s="34"/>
      <c r="G46" s="34"/>
      <c r="H46" s="34"/>
      <c r="I46" s="34"/>
      <c r="J46" s="34"/>
    </row>
    <row r="47" spans="4:10" ht="14.25">
      <c r="D47" s="34"/>
      <c r="E47" s="34"/>
      <c r="F47" s="34"/>
      <c r="G47" s="34"/>
      <c r="H47" s="34"/>
      <c r="I47" s="34"/>
      <c r="J47" s="34"/>
    </row>
    <row r="48" spans="4:10" ht="14.25">
      <c r="D48" s="34"/>
      <c r="E48" s="34"/>
      <c r="F48" s="34"/>
      <c r="G48" s="34"/>
      <c r="H48" s="34"/>
      <c r="I48" s="34"/>
      <c r="J48" s="34"/>
    </row>
    <row r="49" spans="4:10" ht="14.25">
      <c r="D49" s="34"/>
      <c r="E49" s="34"/>
      <c r="F49" s="34"/>
      <c r="G49" s="34"/>
      <c r="H49" s="34"/>
      <c r="I49" s="34"/>
      <c r="J49" s="34"/>
    </row>
    <row r="50" spans="4:10" ht="14.25">
      <c r="D50" s="34"/>
      <c r="E50" s="34"/>
      <c r="F50" s="34"/>
      <c r="G50" s="34"/>
      <c r="H50" s="34"/>
      <c r="I50" s="34"/>
      <c r="J50" s="34"/>
    </row>
    <row r="51" spans="4:10" ht="14.25">
      <c r="D51" s="34"/>
      <c r="E51" s="34"/>
      <c r="F51" s="34"/>
      <c r="G51" s="34"/>
      <c r="H51" s="34"/>
      <c r="I51" s="34"/>
      <c r="J51" s="34"/>
    </row>
    <row r="52" spans="4:10" ht="14.25">
      <c r="D52" s="34"/>
      <c r="E52" s="34"/>
      <c r="F52" s="34"/>
      <c r="G52" s="34"/>
      <c r="H52" s="34"/>
      <c r="I52" s="34"/>
      <c r="J52" s="34"/>
    </row>
  </sheetData>
  <printOptions/>
  <pageMargins left="0.6299212598425197" right="0.31496062992125984" top="0.7874015748031497" bottom="0.7874015748031497" header="0.5118110236220472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2"/>
  <sheetViews>
    <sheetView zoomScale="80" zoomScaleNormal="80" zoomScaleSheetLayoutView="85" workbookViewId="0" topLeftCell="A7">
      <selection activeCell="F8" sqref="F8"/>
    </sheetView>
  </sheetViews>
  <sheetFormatPr defaultColWidth="9.140625" defaultRowHeight="12.75"/>
  <cols>
    <col min="1" max="1" width="56.7109375" style="19" customWidth="1"/>
    <col min="2" max="2" width="15.57421875" style="103" customWidth="1"/>
    <col min="3" max="3" width="2.57421875" style="19" customWidth="1"/>
    <col min="4" max="4" width="15.57421875" style="105" customWidth="1"/>
    <col min="5" max="5" width="15.7109375" style="19" customWidth="1"/>
    <col min="6" max="6" width="7.7109375" style="19" customWidth="1"/>
    <col min="7" max="16384" width="7.57421875" style="19" customWidth="1"/>
  </cols>
  <sheetData>
    <row r="1" ht="15">
      <c r="A1" s="22" t="str">
        <f>+'IS'!A1</f>
        <v>DAIBOCHI PLASTIC AND PACKAGING INDUSTRY BHD (12994-W)</v>
      </c>
    </row>
    <row r="2" ht="15">
      <c r="A2" s="19" t="str">
        <f>+'IS'!A2</f>
        <v>Quarterly Report for the first quarter ended 31 March 2005</v>
      </c>
    </row>
    <row r="3" ht="15">
      <c r="A3" s="22"/>
    </row>
    <row r="4" ht="15">
      <c r="A4" s="22" t="s">
        <v>41</v>
      </c>
    </row>
    <row r="5" ht="15">
      <c r="A5" s="22"/>
    </row>
    <row r="6" ht="15">
      <c r="A6" s="22"/>
    </row>
    <row r="7" spans="2:4" ht="15">
      <c r="B7" s="118" t="s">
        <v>17</v>
      </c>
      <c r="D7" s="121" t="s">
        <v>17</v>
      </c>
    </row>
    <row r="8" spans="1:4" s="58" customFormat="1" ht="15">
      <c r="A8" s="49"/>
      <c r="B8" s="104" t="str">
        <f>+'IS'!F9</f>
        <v>3 Months ended</v>
      </c>
      <c r="D8" s="111" t="str">
        <f>+B8</f>
        <v>3 Months ended</v>
      </c>
    </row>
    <row r="9" spans="2:4" s="50" customFormat="1" ht="15">
      <c r="B9" s="104" t="str">
        <f>+'IS'!F10</f>
        <v>31.03.05</v>
      </c>
      <c r="D9" s="111" t="str">
        <f>+'IS'!G10</f>
        <v>31.03.04</v>
      </c>
    </row>
    <row r="10" spans="2:4" s="50" customFormat="1" ht="15">
      <c r="B10" s="104" t="s">
        <v>3</v>
      </c>
      <c r="D10" s="111" t="s">
        <v>3</v>
      </c>
    </row>
    <row r="12" ht="15">
      <c r="A12" s="22" t="s">
        <v>59</v>
      </c>
    </row>
    <row r="13" spans="1:4" ht="15">
      <c r="A13" s="92" t="s">
        <v>100</v>
      </c>
      <c r="B13" s="103">
        <f>+'[1]CF'!$C$35</f>
        <v>-4086890</v>
      </c>
      <c r="D13" s="105">
        <v>-2625044</v>
      </c>
    </row>
    <row r="14" spans="1:4" ht="15">
      <c r="A14" s="92" t="s">
        <v>42</v>
      </c>
      <c r="B14" s="103">
        <f>+'[1]CF'!$C$37</f>
        <v>-672918</v>
      </c>
      <c r="D14" s="105">
        <v>-128067</v>
      </c>
    </row>
    <row r="15" spans="1:4" ht="15">
      <c r="A15" s="92" t="s">
        <v>44</v>
      </c>
      <c r="B15" s="103">
        <f>+'[1]CF'!$C$38</f>
        <v>-168025</v>
      </c>
      <c r="D15" s="105">
        <v>-191666</v>
      </c>
    </row>
    <row r="16" spans="1:4" ht="15">
      <c r="A16" s="19" t="s">
        <v>101</v>
      </c>
      <c r="B16" s="106">
        <f>SUM(B12:B15)</f>
        <v>-4927833</v>
      </c>
      <c r="D16" s="112">
        <f>SUM(D12:D15)</f>
        <v>-2944777</v>
      </c>
    </row>
    <row r="17" spans="2:4" ht="28.5" customHeight="1">
      <c r="B17" s="107"/>
      <c r="D17" s="113"/>
    </row>
    <row r="18" spans="1:4" ht="15">
      <c r="A18" s="22" t="s">
        <v>60</v>
      </c>
      <c r="B18" s="107"/>
      <c r="D18" s="113"/>
    </row>
    <row r="19" spans="1:4" ht="15">
      <c r="A19" s="19" t="s">
        <v>78</v>
      </c>
      <c r="B19" s="103">
        <f>+'[1]CF'!$C$44</f>
        <v>120200</v>
      </c>
      <c r="D19" s="105">
        <v>75306</v>
      </c>
    </row>
    <row r="20" spans="1:4" ht="15">
      <c r="A20" s="19" t="s">
        <v>61</v>
      </c>
      <c r="B20" s="103">
        <f>+'[1]CF'!$C$45</f>
        <v>-2126211</v>
      </c>
      <c r="D20" s="105">
        <v>-450679</v>
      </c>
    </row>
    <row r="21" spans="1:4" ht="15">
      <c r="A21" s="19" t="s">
        <v>43</v>
      </c>
      <c r="B21" s="103">
        <f>+'[1]CF'!$C$46</f>
        <v>8878</v>
      </c>
      <c r="D21" s="105">
        <v>38287</v>
      </c>
    </row>
    <row r="22" spans="1:4" ht="15">
      <c r="A22" s="19" t="s">
        <v>72</v>
      </c>
      <c r="B22" s="106">
        <f>SUM(B18:B21)</f>
        <v>-1997133</v>
      </c>
      <c r="D22" s="112">
        <f>SUM(D18:D21)</f>
        <v>-337086</v>
      </c>
    </row>
    <row r="23" spans="2:4" ht="30" customHeight="1">
      <c r="B23" s="107"/>
      <c r="D23" s="113"/>
    </row>
    <row r="24" spans="1:4" ht="15">
      <c r="A24" s="22" t="s">
        <v>62</v>
      </c>
      <c r="B24" s="107"/>
      <c r="D24" s="113"/>
    </row>
    <row r="25" spans="1:4" ht="15">
      <c r="A25" s="19" t="s">
        <v>45</v>
      </c>
      <c r="B25" s="103">
        <f>'[1]CF'!$C$53</f>
        <v>0</v>
      </c>
      <c r="D25" s="105">
        <v>439246</v>
      </c>
    </row>
    <row r="26" spans="1:4" ht="15">
      <c r="A26" s="19" t="s">
        <v>79</v>
      </c>
      <c r="B26" s="103">
        <f>'[1]CF'!$C$54</f>
        <v>752150</v>
      </c>
      <c r="D26" s="105">
        <v>0</v>
      </c>
    </row>
    <row r="27" spans="1:4" ht="15">
      <c r="A27" s="19" t="s">
        <v>108</v>
      </c>
      <c r="B27" s="103">
        <f>'[1]CF'!$C$55</f>
        <v>5125906</v>
      </c>
      <c r="D27" s="105">
        <v>0</v>
      </c>
    </row>
    <row r="28" spans="1:4" ht="15">
      <c r="A28" s="19" t="s">
        <v>109</v>
      </c>
      <c r="B28" s="103">
        <f>'[1]CF'!$C$56</f>
        <v>-1399822</v>
      </c>
      <c r="D28" s="105">
        <f>'[1]CF'!$E$55</f>
        <v>0</v>
      </c>
    </row>
    <row r="29" spans="1:4" ht="15">
      <c r="A29" s="19" t="s">
        <v>112</v>
      </c>
      <c r="B29" s="106">
        <f>SUM(B24:B28)</f>
        <v>4478234</v>
      </c>
      <c r="D29" s="112">
        <f>SUM(D24:D28)</f>
        <v>439246</v>
      </c>
    </row>
    <row r="30" spans="2:4" ht="15">
      <c r="B30" s="108"/>
      <c r="D30" s="114"/>
    </row>
    <row r="31" spans="1:4" ht="15">
      <c r="A31" s="22" t="s">
        <v>73</v>
      </c>
      <c r="B31" s="104">
        <f>+B16+B22+B29</f>
        <v>-2446732</v>
      </c>
      <c r="D31" s="111">
        <f>+D16+D22+D29</f>
        <v>-2842617</v>
      </c>
    </row>
    <row r="32" spans="1:4" ht="15">
      <c r="A32" s="22"/>
      <c r="B32" s="104"/>
      <c r="D32" s="111"/>
    </row>
    <row r="33" spans="1:4" ht="15">
      <c r="A33" s="22" t="s">
        <v>63</v>
      </c>
      <c r="B33" s="107"/>
      <c r="D33" s="113"/>
    </row>
    <row r="34" spans="1:4" ht="15">
      <c r="A34" s="22" t="s">
        <v>86</v>
      </c>
      <c r="B34" s="104">
        <v>4009607.8409399996</v>
      </c>
      <c r="D34" s="111">
        <v>7316293.488719987</v>
      </c>
    </row>
    <row r="35" spans="1:4" ht="15">
      <c r="A35" s="22"/>
      <c r="B35" s="104"/>
      <c r="D35" s="111"/>
    </row>
    <row r="36" spans="1:4" ht="15">
      <c r="A36" s="19" t="s">
        <v>64</v>
      </c>
      <c r="B36" s="103">
        <f>'[1]CF'!$C$63</f>
        <v>-998</v>
      </c>
      <c r="D36" s="105">
        <v>565</v>
      </c>
    </row>
    <row r="37" spans="2:4" ht="15">
      <c r="B37" s="104"/>
      <c r="D37" s="111"/>
    </row>
    <row r="38" ht="15">
      <c r="A38" s="22" t="s">
        <v>68</v>
      </c>
    </row>
    <row r="39" spans="1:4" ht="15.75" thickBot="1">
      <c r="A39" s="30" t="s">
        <v>86</v>
      </c>
      <c r="B39" s="109">
        <f>SUM(B31:B36)</f>
        <v>1561877.8409399996</v>
      </c>
      <c r="D39" s="115">
        <f>SUM(D31:D36)</f>
        <v>4474241.488719987</v>
      </c>
    </row>
    <row r="40" spans="2:4" ht="15">
      <c r="B40" s="107"/>
      <c r="D40" s="113"/>
    </row>
    <row r="41" spans="1:4" ht="15">
      <c r="A41" s="22" t="s">
        <v>87</v>
      </c>
      <c r="B41" s="108"/>
      <c r="D41" s="114"/>
    </row>
    <row r="42" spans="1:4" ht="15">
      <c r="A42" s="19" t="s">
        <v>46</v>
      </c>
      <c r="B42" s="103">
        <v>0</v>
      </c>
      <c r="D42" s="105">
        <v>5300000</v>
      </c>
    </row>
    <row r="43" spans="1:4" ht="15">
      <c r="A43" s="19" t="s">
        <v>47</v>
      </c>
      <c r="B43" s="103">
        <v>4441949</v>
      </c>
      <c r="D43" s="105">
        <v>439833</v>
      </c>
    </row>
    <row r="44" spans="1:4" ht="15">
      <c r="A44" s="19" t="s">
        <v>48</v>
      </c>
      <c r="B44" s="103">
        <v>-2880071</v>
      </c>
      <c r="D44" s="105">
        <v>-2329472</v>
      </c>
    </row>
    <row r="45" spans="2:4" ht="15.75" thickBot="1">
      <c r="B45" s="110">
        <f>SUM(B42:B44)</f>
        <v>1561878</v>
      </c>
      <c r="D45" s="116">
        <f>SUM(D42:D44)</f>
        <v>3410361</v>
      </c>
    </row>
    <row r="46" spans="1:4" ht="15.75" thickTop="1">
      <c r="A46" s="34"/>
      <c r="B46" s="108"/>
      <c r="C46" s="99"/>
      <c r="D46" s="114"/>
    </row>
    <row r="47" spans="1:4" ht="15">
      <c r="A47" s="34"/>
      <c r="B47" s="108"/>
      <c r="D47" s="114"/>
    </row>
    <row r="48" spans="1:4" ht="15">
      <c r="A48" s="45" t="s">
        <v>49</v>
      </c>
      <c r="B48" s="107"/>
      <c r="D48" s="113"/>
    </row>
    <row r="49" spans="1:4" ht="15">
      <c r="A49" s="45" t="s">
        <v>94</v>
      </c>
      <c r="B49" s="107"/>
      <c r="D49" s="113"/>
    </row>
    <row r="50" spans="2:4" ht="15">
      <c r="B50" s="107"/>
      <c r="D50" s="113"/>
    </row>
    <row r="51" spans="2:4" ht="15">
      <c r="B51" s="107"/>
      <c r="D51" s="113"/>
    </row>
    <row r="52" spans="2:4" ht="15">
      <c r="B52" s="107"/>
      <c r="D52" s="113"/>
    </row>
    <row r="53" spans="2:4" ht="15">
      <c r="B53" s="107"/>
      <c r="D53" s="113"/>
    </row>
    <row r="54" spans="2:4" ht="15">
      <c r="B54" s="107"/>
      <c r="D54" s="113"/>
    </row>
    <row r="55" spans="2:4" ht="15">
      <c r="B55" s="107"/>
      <c r="D55" s="113"/>
    </row>
    <row r="56" spans="2:4" ht="15">
      <c r="B56" s="107"/>
      <c r="D56" s="113"/>
    </row>
    <row r="57" spans="2:4" ht="15">
      <c r="B57" s="107"/>
      <c r="D57" s="113"/>
    </row>
    <row r="58" spans="2:4" ht="15">
      <c r="B58" s="107"/>
      <c r="D58" s="113"/>
    </row>
    <row r="59" spans="2:4" ht="15">
      <c r="B59" s="107"/>
      <c r="D59" s="113"/>
    </row>
    <row r="60" spans="2:4" ht="15">
      <c r="B60" s="107"/>
      <c r="D60" s="113"/>
    </row>
    <row r="61" spans="2:4" ht="15">
      <c r="B61" s="107"/>
      <c r="D61" s="113"/>
    </row>
    <row r="62" spans="2:4" ht="15">
      <c r="B62" s="107"/>
      <c r="D62" s="113"/>
    </row>
  </sheetData>
  <printOptions/>
  <pageMargins left="1.1811023622047245" right="0.6" top="0.5905511811023623" bottom="0.5905511811023623" header="0.5118110236220472" footer="0.3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Daibochi Plastic</cp:lastModifiedBy>
  <cp:lastPrinted>2005-05-19T09:02:07Z</cp:lastPrinted>
  <dcterms:created xsi:type="dcterms:W3CDTF">2002-04-19T07:18:09Z</dcterms:created>
  <dcterms:modified xsi:type="dcterms:W3CDTF">2005-05-19T09:02:12Z</dcterms:modified>
  <cp:category/>
  <cp:version/>
  <cp:contentType/>
  <cp:contentStatus/>
</cp:coreProperties>
</file>